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hiratori-25.KAHOKU-ORIKOMI\Desktop\"/>
    </mc:Choice>
  </mc:AlternateContent>
  <xr:revisionPtr revIDLastSave="0" documentId="13_ncr:1_{143F2900-DB51-410E-88A0-2F44658263A5}" xr6:coauthVersionLast="47" xr6:coauthVersionMax="47" xr10:uidLastSave="{00000000-0000-0000-0000-000000000000}"/>
  <bookViews>
    <workbookView xWindow="-120" yWindow="-120" windowWidth="29040" windowHeight="15720" tabRatio="916" firstSheet="1" activeTab="1" xr2:uid="{50F2BFC0-7A2E-4AD9-96DA-C32216937B37}"/>
  </bookViews>
  <sheets>
    <sheet name="表紙 " sheetId="19" state="hidden" r:id="rId1"/>
    <sheet name="合計" sheetId="5" r:id="rId2"/>
    <sheet name="郡山市１" sheetId="6" r:id="rId3"/>
    <sheet name="郡山市２" sheetId="8" r:id="rId4"/>
    <sheet name="須賀川市･田村市・田村郡" sheetId="4" r:id="rId5"/>
    <sheet name="白河市・西白河郡･石川郡･東白川郡" sheetId="7" r:id="rId6"/>
    <sheet name="二本松市･本宮市" sheetId="9" r:id="rId7"/>
    <sheet name="福島1" sheetId="10" r:id="rId8"/>
    <sheet name="福島２･伊達市・伊達郡" sheetId="11" r:id="rId9"/>
    <sheet name="いわき市１" sheetId="12" r:id="rId10"/>
    <sheet name="いわき市２" sheetId="13" r:id="rId11"/>
    <sheet name="南相馬市・相馬市・相馬郡・双葉郡" sheetId="14" r:id="rId12"/>
    <sheet name="会津若松市・河沼郡・南会津郡" sheetId="15" r:id="rId13"/>
    <sheet name="喜多方市・耶麻郡・大沼郡" sheetId="16" r:id="rId14"/>
  </sheets>
  <definedNames>
    <definedName name="_xlnm.Print_Area" localSheetId="9">いわき市１!$A$1:$V$33</definedName>
    <definedName name="_xlnm.Print_Area" localSheetId="10">いわき市２!$A$1:$V$35</definedName>
    <definedName name="_xlnm.Print_Area" localSheetId="12">会津若松市・河沼郡・南会津郡!$A$1:$V$39</definedName>
    <definedName name="_xlnm.Print_Area" localSheetId="13">喜多方市・耶麻郡・大沼郡!$A$1:$V$35</definedName>
    <definedName name="_xlnm.Print_Area" localSheetId="2">郡山市１!$A$1:$V$27</definedName>
    <definedName name="_xlnm.Print_Area" localSheetId="3">郡山市２!$A$1:$V$24</definedName>
    <definedName name="_xlnm.Print_Area" localSheetId="4">須賀川市･田村市・田村郡!$A$1:$V$37</definedName>
    <definedName name="_xlnm.Print_Area" localSheetId="11">南相馬市・相馬市・相馬郡・双葉郡!$A$1:$V$35</definedName>
    <definedName name="_xlnm.Print_Area" localSheetId="6">二本松市･本宮市!$A$1:$V$24</definedName>
    <definedName name="_xlnm.Print_Area" localSheetId="5">白河市・西白河郡･石川郡･東白川郡!$A$1:$V$40</definedName>
    <definedName name="_xlnm.Print_Area" localSheetId="0">'表紙 '!$A$1:$L$37</definedName>
    <definedName name="_xlnm.Print_Area" localSheetId="7">福島1!$A$1:$V$37</definedName>
    <definedName name="_xlnm.Print_Area" localSheetId="8">福島２･伊達市・伊達郡!$A$1:$V$45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9" l="1"/>
  <c r="G11" i="9"/>
  <c r="G16" i="9" s="1"/>
  <c r="Q3" i="9" s="1"/>
  <c r="F11" i="9"/>
  <c r="F12" i="9"/>
  <c r="F32" i="14"/>
  <c r="F9" i="6"/>
  <c r="F7" i="6"/>
  <c r="F6" i="6"/>
  <c r="M25" i="6"/>
  <c r="L25" i="6"/>
  <c r="K25" i="6"/>
  <c r="G24" i="6"/>
  <c r="G23" i="6"/>
  <c r="G22" i="6"/>
  <c r="G21" i="6"/>
  <c r="G20" i="6"/>
  <c r="G19" i="6"/>
  <c r="G18" i="6"/>
  <c r="G17" i="6"/>
  <c r="G16" i="6"/>
  <c r="G15" i="6"/>
  <c r="G14" i="6"/>
  <c r="G13" i="6"/>
  <c r="F24" i="6"/>
  <c r="F23" i="6"/>
  <c r="F22" i="6"/>
  <c r="F21" i="6"/>
  <c r="F20" i="6"/>
  <c r="F19" i="6"/>
  <c r="F18" i="6"/>
  <c r="F17" i="6"/>
  <c r="F16" i="6"/>
  <c r="F15" i="6"/>
  <c r="F14" i="6"/>
  <c r="F13" i="6"/>
  <c r="K11" i="6"/>
  <c r="G12" i="8"/>
  <c r="G10" i="8"/>
  <c r="G9" i="8"/>
  <c r="G6" i="6"/>
  <c r="Q21" i="8"/>
  <c r="P21" i="8"/>
  <c r="F19" i="12"/>
  <c r="F20" i="12"/>
  <c r="G19" i="12"/>
  <c r="G20" i="12"/>
  <c r="U29" i="12"/>
  <c r="R29" i="12"/>
  <c r="P29" i="12"/>
  <c r="N29" i="12"/>
  <c r="L29" i="12"/>
  <c r="J29" i="12"/>
  <c r="H29" i="12"/>
  <c r="G31" i="14"/>
  <c r="G11" i="14"/>
  <c r="G13" i="14"/>
  <c r="F31" i="14"/>
  <c r="F11" i="14"/>
  <c r="P13" i="14"/>
  <c r="V21" i="8"/>
  <c r="S21" i="8"/>
  <c r="O21" i="8"/>
  <c r="M21" i="8"/>
  <c r="K21" i="8"/>
  <c r="I21" i="8"/>
  <c r="I25" i="6"/>
  <c r="V25" i="6"/>
  <c r="U25" i="6"/>
  <c r="S25" i="6"/>
  <c r="R25" i="6"/>
  <c r="Q25" i="6"/>
  <c r="P25" i="6"/>
  <c r="O25" i="6"/>
  <c r="O22" i="8"/>
  <c r="K5" i="5"/>
  <c r="N25" i="6"/>
  <c r="N22" i="8"/>
  <c r="J5" i="5"/>
  <c r="J25" i="6"/>
  <c r="H25" i="6"/>
  <c r="J14" i="7"/>
  <c r="F8" i="5"/>
  <c r="P5" i="5"/>
  <c r="Q5" i="5"/>
  <c r="Q11" i="5"/>
  <c r="P11" i="5"/>
  <c r="G32" i="10"/>
  <c r="G36" i="10"/>
  <c r="G30" i="10"/>
  <c r="V11" i="6"/>
  <c r="S11" i="6"/>
  <c r="I11" i="6"/>
  <c r="G10" i="6"/>
  <c r="G9" i="6"/>
  <c r="G7" i="6"/>
  <c r="F11" i="16"/>
  <c r="V12" i="16"/>
  <c r="U12" i="16"/>
  <c r="S12" i="16"/>
  <c r="R12" i="16"/>
  <c r="N17" i="5"/>
  <c r="Q12" i="16"/>
  <c r="M17" i="5"/>
  <c r="P12" i="16"/>
  <c r="L17" i="5"/>
  <c r="O12" i="16"/>
  <c r="N12" i="16"/>
  <c r="M12" i="16"/>
  <c r="L12" i="16"/>
  <c r="K12" i="16"/>
  <c r="J12" i="16"/>
  <c r="F17" i="5"/>
  <c r="I12" i="16"/>
  <c r="E17" i="5"/>
  <c r="H12" i="16"/>
  <c r="D17" i="5"/>
  <c r="G30" i="16"/>
  <c r="G29" i="16"/>
  <c r="G28" i="16"/>
  <c r="G27" i="16"/>
  <c r="G26" i="16"/>
  <c r="G25" i="16"/>
  <c r="G24" i="16"/>
  <c r="G31" i="16"/>
  <c r="G21" i="16"/>
  <c r="G20" i="16"/>
  <c r="G19" i="16"/>
  <c r="G18" i="16"/>
  <c r="G17" i="16"/>
  <c r="G22" i="16"/>
  <c r="Q3" i="16"/>
  <c r="G15" i="16"/>
  <c r="G14" i="16"/>
  <c r="G11" i="16"/>
  <c r="G10" i="16"/>
  <c r="G9" i="16"/>
  <c r="G8" i="16"/>
  <c r="G7" i="16"/>
  <c r="G6" i="16"/>
  <c r="G12" i="16"/>
  <c r="G35" i="15"/>
  <c r="G34" i="15"/>
  <c r="G33" i="15"/>
  <c r="G32" i="15"/>
  <c r="G31" i="15"/>
  <c r="G30" i="15"/>
  <c r="G36" i="15"/>
  <c r="G29" i="15"/>
  <c r="G26" i="15"/>
  <c r="G25" i="15"/>
  <c r="G27" i="15"/>
  <c r="G24" i="15"/>
  <c r="G23" i="15"/>
  <c r="G22" i="15"/>
  <c r="G19" i="15"/>
  <c r="G18" i="15"/>
  <c r="G16" i="15"/>
  <c r="G15" i="15"/>
  <c r="G14" i="15"/>
  <c r="G13" i="15"/>
  <c r="G12" i="15"/>
  <c r="G11" i="15"/>
  <c r="G10" i="15"/>
  <c r="G9" i="15"/>
  <c r="G8" i="15"/>
  <c r="G7" i="15"/>
  <c r="G20" i="15"/>
  <c r="G32" i="14"/>
  <c r="G33" i="14"/>
  <c r="G30" i="14"/>
  <c r="G29" i="14"/>
  <c r="G27" i="14"/>
  <c r="G26" i="14"/>
  <c r="G25" i="14"/>
  <c r="G24" i="14"/>
  <c r="G21" i="14"/>
  <c r="G22" i="14"/>
  <c r="G18" i="14"/>
  <c r="G19" i="14"/>
  <c r="G16" i="14"/>
  <c r="G15" i="14"/>
  <c r="G12" i="14"/>
  <c r="G10" i="14"/>
  <c r="G9" i="14"/>
  <c r="G8" i="14"/>
  <c r="G6" i="14"/>
  <c r="G30" i="13"/>
  <c r="G29" i="13"/>
  <c r="G28" i="13"/>
  <c r="G27" i="13"/>
  <c r="G26" i="13"/>
  <c r="G25" i="13"/>
  <c r="G24" i="13"/>
  <c r="G22" i="13"/>
  <c r="G21" i="13"/>
  <c r="G20" i="13"/>
  <c r="G19" i="13"/>
  <c r="G18" i="13"/>
  <c r="G17" i="13"/>
  <c r="G16" i="13"/>
  <c r="G15" i="13"/>
  <c r="G14" i="13"/>
  <c r="G13" i="13"/>
  <c r="G12" i="13"/>
  <c r="G11" i="13"/>
  <c r="G10" i="13"/>
  <c r="G9" i="13"/>
  <c r="G8" i="13"/>
  <c r="G7" i="13"/>
  <c r="G6" i="13"/>
  <c r="G28" i="12"/>
  <c r="G27" i="12"/>
  <c r="G26" i="12"/>
  <c r="G25" i="12"/>
  <c r="G24" i="12"/>
  <c r="G23" i="12"/>
  <c r="G22" i="12"/>
  <c r="G29" i="12"/>
  <c r="G21" i="12"/>
  <c r="G18" i="12"/>
  <c r="G17" i="12"/>
  <c r="G16" i="12"/>
  <c r="G15" i="12"/>
  <c r="G14" i="12"/>
  <c r="G13" i="12"/>
  <c r="G12" i="12"/>
  <c r="G9" i="12"/>
  <c r="G8" i="12"/>
  <c r="G7" i="12"/>
  <c r="G6" i="12"/>
  <c r="G10" i="12"/>
  <c r="G39" i="11"/>
  <c r="G38" i="11"/>
  <c r="G37" i="11"/>
  <c r="G36" i="11"/>
  <c r="G35" i="11"/>
  <c r="G40" i="11"/>
  <c r="G34" i="11"/>
  <c r="G31" i="11"/>
  <c r="G30" i="11"/>
  <c r="G29" i="11"/>
  <c r="G28" i="11"/>
  <c r="G27" i="11"/>
  <c r="G26" i="11"/>
  <c r="G25" i="11"/>
  <c r="G24" i="11"/>
  <c r="G23" i="11"/>
  <c r="G22" i="11"/>
  <c r="G21" i="11"/>
  <c r="G32" i="11"/>
  <c r="G16" i="11"/>
  <c r="G15" i="11"/>
  <c r="G14" i="11"/>
  <c r="G13" i="11"/>
  <c r="G12" i="11"/>
  <c r="G11" i="11"/>
  <c r="G10" i="11"/>
  <c r="G8" i="11"/>
  <c r="G7" i="11"/>
  <c r="G6" i="11"/>
  <c r="G17" i="11"/>
  <c r="G35" i="10"/>
  <c r="G33" i="10"/>
  <c r="G29" i="10"/>
  <c r="G28" i="10"/>
  <c r="G27" i="10"/>
  <c r="G26" i="10"/>
  <c r="G25" i="10"/>
  <c r="G24" i="10"/>
  <c r="G23" i="10"/>
  <c r="G22" i="10"/>
  <c r="G21" i="10"/>
  <c r="G20" i="10"/>
  <c r="G17" i="10"/>
  <c r="G16" i="10"/>
  <c r="G15" i="10"/>
  <c r="G14" i="10"/>
  <c r="G13" i="10"/>
  <c r="G12" i="10"/>
  <c r="G11" i="10"/>
  <c r="G10" i="10"/>
  <c r="G9" i="10"/>
  <c r="G8" i="10"/>
  <c r="G7" i="10"/>
  <c r="G6" i="10"/>
  <c r="G18" i="10"/>
  <c r="G20" i="9"/>
  <c r="G19" i="9"/>
  <c r="G18" i="9"/>
  <c r="G21" i="9"/>
  <c r="G15" i="9"/>
  <c r="G14" i="9"/>
  <c r="G13" i="9"/>
  <c r="G9" i="9"/>
  <c r="G8" i="9"/>
  <c r="G7" i="9"/>
  <c r="G6" i="9"/>
  <c r="G32" i="7"/>
  <c r="G31" i="7"/>
  <c r="G30" i="7"/>
  <c r="G29" i="7"/>
  <c r="G28" i="7"/>
  <c r="G27" i="7"/>
  <c r="G33" i="7"/>
  <c r="G24" i="7"/>
  <c r="G23" i="7"/>
  <c r="G22" i="7"/>
  <c r="G21" i="7"/>
  <c r="G25" i="7"/>
  <c r="G18" i="7"/>
  <c r="G17" i="7"/>
  <c r="G19" i="7"/>
  <c r="G16" i="7"/>
  <c r="G13" i="7"/>
  <c r="G12" i="7"/>
  <c r="G11" i="7"/>
  <c r="G10" i="7"/>
  <c r="G9" i="7"/>
  <c r="G8" i="7"/>
  <c r="G7" i="7"/>
  <c r="G6" i="7"/>
  <c r="G14" i="7"/>
  <c r="G28" i="4"/>
  <c r="G27" i="4"/>
  <c r="G26" i="4"/>
  <c r="G25" i="4"/>
  <c r="G29" i="4"/>
  <c r="G22" i="4"/>
  <c r="G21" i="4"/>
  <c r="G20" i="4"/>
  <c r="G19" i="4"/>
  <c r="G18" i="4"/>
  <c r="G17" i="4"/>
  <c r="G23" i="4"/>
  <c r="G16" i="4"/>
  <c r="G13" i="4"/>
  <c r="G12" i="4"/>
  <c r="G11" i="4"/>
  <c r="G10" i="4"/>
  <c r="G9" i="4"/>
  <c r="G8" i="4"/>
  <c r="G7" i="4"/>
  <c r="G6" i="4"/>
  <c r="G14" i="4"/>
  <c r="G20" i="8"/>
  <c r="G19" i="8"/>
  <c r="G18" i="8"/>
  <c r="G17" i="8"/>
  <c r="G16" i="8"/>
  <c r="G15" i="8"/>
  <c r="G14" i="8"/>
  <c r="G13" i="8"/>
  <c r="G11" i="8"/>
  <c r="G7" i="8"/>
  <c r="G6" i="8"/>
  <c r="F29" i="14"/>
  <c r="U36" i="10"/>
  <c r="R36" i="10"/>
  <c r="N11" i="5"/>
  <c r="P36" i="10"/>
  <c r="N36" i="10"/>
  <c r="L36" i="10"/>
  <c r="P13" i="5"/>
  <c r="Q13" i="5"/>
  <c r="Q18" i="5" s="1"/>
  <c r="Q33" i="5" s="1"/>
  <c r="U31" i="13"/>
  <c r="U32" i="13" s="1"/>
  <c r="F8" i="16"/>
  <c r="F19" i="4"/>
  <c r="F16" i="8"/>
  <c r="F15" i="8"/>
  <c r="F11" i="7"/>
  <c r="F8" i="7"/>
  <c r="P14" i="7"/>
  <c r="L8" i="5"/>
  <c r="N14" i="7"/>
  <c r="J8" i="5"/>
  <c r="N21" i="8"/>
  <c r="U33" i="14"/>
  <c r="F27" i="14"/>
  <c r="V33" i="14"/>
  <c r="A2" i="6"/>
  <c r="A2" i="13"/>
  <c r="R13" i="5"/>
  <c r="S13" i="5"/>
  <c r="Q33" i="14"/>
  <c r="M25" i="5"/>
  <c r="O33" i="14"/>
  <c r="K25" i="5"/>
  <c r="M33" i="14"/>
  <c r="I25" i="5"/>
  <c r="K33" i="14"/>
  <c r="G25" i="5"/>
  <c r="I33" i="14"/>
  <c r="E25" i="5"/>
  <c r="Q21" i="9"/>
  <c r="M10" i="5"/>
  <c r="K18" i="10"/>
  <c r="I18" i="10"/>
  <c r="R11" i="5"/>
  <c r="F32" i="10"/>
  <c r="F30" i="10"/>
  <c r="F29" i="10"/>
  <c r="F28" i="10"/>
  <c r="F24" i="14"/>
  <c r="F6" i="14"/>
  <c r="R15" i="5"/>
  <c r="P15" i="5"/>
  <c r="R16" i="5"/>
  <c r="S11" i="5"/>
  <c r="F26" i="14"/>
  <c r="F25" i="14"/>
  <c r="F18" i="13"/>
  <c r="F33" i="10"/>
  <c r="V20" i="15"/>
  <c r="F16" i="15"/>
  <c r="F7" i="4"/>
  <c r="F23" i="13"/>
  <c r="S14" i="5"/>
  <c r="R14" i="5"/>
  <c r="Q14" i="5"/>
  <c r="P14" i="5"/>
  <c r="I21" i="9"/>
  <c r="E10" i="5"/>
  <c r="C10" i="5"/>
  <c r="K21" i="9"/>
  <c r="M21" i="9"/>
  <c r="I10" i="5"/>
  <c r="O21" i="9"/>
  <c r="K10" i="5"/>
  <c r="S21" i="9"/>
  <c r="O10" i="5"/>
  <c r="V21" i="9"/>
  <c r="K16" i="9"/>
  <c r="G9" i="5"/>
  <c r="I16" i="9"/>
  <c r="E9" i="5"/>
  <c r="M16" i="9"/>
  <c r="O16" i="9"/>
  <c r="Q16" i="9"/>
  <c r="M9" i="5"/>
  <c r="S16" i="9"/>
  <c r="O9" i="5"/>
  <c r="V16" i="9"/>
  <c r="I14" i="4"/>
  <c r="E6" i="5"/>
  <c r="K14" i="4"/>
  <c r="G6" i="5"/>
  <c r="M14" i="4"/>
  <c r="I6" i="5"/>
  <c r="O14" i="4"/>
  <c r="K6" i="5"/>
  <c r="Q14" i="4"/>
  <c r="M6" i="5"/>
  <c r="S14" i="4"/>
  <c r="O6" i="5"/>
  <c r="V14" i="4"/>
  <c r="S19" i="7"/>
  <c r="O20" i="5"/>
  <c r="F17" i="10"/>
  <c r="F8" i="11"/>
  <c r="F22" i="15"/>
  <c r="F23" i="15"/>
  <c r="F24" i="15"/>
  <c r="F27" i="15"/>
  <c r="F25" i="15"/>
  <c r="F26" i="15"/>
  <c r="H27" i="15"/>
  <c r="D29" i="5"/>
  <c r="I27" i="15"/>
  <c r="E29" i="5"/>
  <c r="C29" i="5"/>
  <c r="J27" i="15"/>
  <c r="F29" i="5"/>
  <c r="K27" i="15"/>
  <c r="G29" i="5"/>
  <c r="L27" i="15"/>
  <c r="H29" i="5"/>
  <c r="M27" i="15"/>
  <c r="I29" i="5"/>
  <c r="N27" i="15"/>
  <c r="J29" i="5"/>
  <c r="O27" i="15"/>
  <c r="K29" i="5"/>
  <c r="P27" i="15"/>
  <c r="L29" i="5"/>
  <c r="Q27" i="15"/>
  <c r="M29" i="5"/>
  <c r="R27" i="15"/>
  <c r="N29" i="5"/>
  <c r="S27" i="15"/>
  <c r="O29" i="5"/>
  <c r="U27" i="15"/>
  <c r="V27" i="15"/>
  <c r="F29" i="15"/>
  <c r="F30" i="15"/>
  <c r="F36" i="15"/>
  <c r="F31" i="15"/>
  <c r="F32" i="15"/>
  <c r="F33" i="15"/>
  <c r="F34" i="15"/>
  <c r="F35" i="15"/>
  <c r="H36" i="15"/>
  <c r="D30" i="5"/>
  <c r="I36" i="15"/>
  <c r="E30" i="5"/>
  <c r="J36" i="15"/>
  <c r="F30" i="5"/>
  <c r="K36" i="15"/>
  <c r="G30" i="5"/>
  <c r="L36" i="15"/>
  <c r="H30" i="5"/>
  <c r="M36" i="15"/>
  <c r="I30" i="5"/>
  <c r="N36" i="15"/>
  <c r="J30" i="5"/>
  <c r="O36" i="15"/>
  <c r="K30" i="5"/>
  <c r="P36" i="15"/>
  <c r="L30" i="5"/>
  <c r="B30" i="5"/>
  <c r="Q36" i="15"/>
  <c r="M30" i="5"/>
  <c r="R36" i="15"/>
  <c r="N30" i="5"/>
  <c r="S36" i="15"/>
  <c r="O30" i="5"/>
  <c r="U36" i="15"/>
  <c r="V36" i="15"/>
  <c r="F21" i="14"/>
  <c r="F22" i="14"/>
  <c r="H22" i="14"/>
  <c r="D26" i="5"/>
  <c r="I22" i="14"/>
  <c r="E26" i="5"/>
  <c r="J22" i="14"/>
  <c r="F26" i="5"/>
  <c r="K22" i="14"/>
  <c r="G26" i="5"/>
  <c r="L22" i="14"/>
  <c r="H26" i="5"/>
  <c r="M22" i="14"/>
  <c r="I26" i="5"/>
  <c r="N22" i="14"/>
  <c r="J26" i="5"/>
  <c r="O22" i="14"/>
  <c r="K26" i="5"/>
  <c r="P22" i="14"/>
  <c r="L26" i="5"/>
  <c r="B26" i="5"/>
  <c r="Q22" i="14"/>
  <c r="M26" i="5"/>
  <c r="R22" i="14"/>
  <c r="N26" i="5"/>
  <c r="S22" i="14"/>
  <c r="O26" i="5"/>
  <c r="U22" i="14"/>
  <c r="R26" i="5"/>
  <c r="R31" i="5"/>
  <c r="V22" i="14"/>
  <c r="S26" i="5"/>
  <c r="S31" i="5"/>
  <c r="K1" i="5"/>
  <c r="S5" i="5"/>
  <c r="S18" i="5"/>
  <c r="S33" i="5"/>
  <c r="S15" i="5"/>
  <c r="S16" i="5"/>
  <c r="F16" i="14"/>
  <c r="V10" i="12"/>
  <c r="V29" i="12"/>
  <c r="V31" i="13"/>
  <c r="V32" i="13" s="1"/>
  <c r="S10" i="12"/>
  <c r="S29" i="12"/>
  <c r="S31" i="13"/>
  <c r="S32" i="13"/>
  <c r="O13" i="5"/>
  <c r="O18" i="5" s="1"/>
  <c r="O33" i="5" s="1"/>
  <c r="Q10" i="12"/>
  <c r="Q29" i="12"/>
  <c r="Q31" i="13"/>
  <c r="O10" i="12"/>
  <c r="O29" i="12"/>
  <c r="O31" i="13"/>
  <c r="O32" i="13" s="1"/>
  <c r="K13" i="5" s="1"/>
  <c r="K18" i="5" s="1"/>
  <c r="K33" i="5" s="1"/>
  <c r="M10" i="12"/>
  <c r="M29" i="12"/>
  <c r="M31" i="13"/>
  <c r="K10" i="12"/>
  <c r="K29" i="12"/>
  <c r="K31" i="13"/>
  <c r="K32" i="13" s="1"/>
  <c r="G13" i="5" s="1"/>
  <c r="I10" i="12"/>
  <c r="I29" i="12"/>
  <c r="I31" i="13"/>
  <c r="R31" i="13"/>
  <c r="R10" i="12"/>
  <c r="R32" i="13"/>
  <c r="N13" i="5"/>
  <c r="N18" i="5" s="1"/>
  <c r="N33" i="5" s="1"/>
  <c r="U10" i="12"/>
  <c r="P31" i="13"/>
  <c r="P32" i="13"/>
  <c r="L13" i="5"/>
  <c r="L18" i="5" s="1"/>
  <c r="L33" i="5" s="1"/>
  <c r="P10" i="12"/>
  <c r="N31" i="13"/>
  <c r="N10" i="12"/>
  <c r="L31" i="13"/>
  <c r="L32" i="13" s="1"/>
  <c r="H13" i="5" s="1"/>
  <c r="H18" i="5" s="1"/>
  <c r="H33" i="5" s="1"/>
  <c r="L10" i="12"/>
  <c r="J31" i="13"/>
  <c r="J32" i="13" s="1"/>
  <c r="F13" i="5" s="1"/>
  <c r="F18" i="5" s="1"/>
  <c r="F33" i="5" s="1"/>
  <c r="J10" i="12"/>
  <c r="H10" i="12"/>
  <c r="H31" i="13"/>
  <c r="G23" i="13"/>
  <c r="F19" i="13"/>
  <c r="F8" i="13"/>
  <c r="F10" i="13"/>
  <c r="F13" i="13"/>
  <c r="F14" i="13"/>
  <c r="F16" i="13"/>
  <c r="F21" i="13"/>
  <c r="F24" i="13"/>
  <c r="F26" i="13"/>
  <c r="F30" i="13"/>
  <c r="F25" i="13"/>
  <c r="F6" i="13"/>
  <c r="F7" i="13"/>
  <c r="F15" i="13"/>
  <c r="F27" i="13"/>
  <c r="F17" i="13"/>
  <c r="F20" i="13"/>
  <c r="F22" i="13"/>
  <c r="F28" i="13"/>
  <c r="F12" i="13"/>
  <c r="F31" i="13" s="1"/>
  <c r="F32" i="13" s="1"/>
  <c r="F6" i="12"/>
  <c r="F9" i="12"/>
  <c r="F8" i="12"/>
  <c r="F7" i="12"/>
  <c r="F17" i="12"/>
  <c r="F18" i="12"/>
  <c r="F22" i="12"/>
  <c r="F23" i="12"/>
  <c r="F24" i="12"/>
  <c r="F25" i="12"/>
  <c r="F27" i="12"/>
  <c r="F28" i="12"/>
  <c r="F12" i="12"/>
  <c r="F13" i="12"/>
  <c r="F14" i="12"/>
  <c r="F15" i="12"/>
  <c r="F16" i="12"/>
  <c r="F21" i="12"/>
  <c r="F26" i="12"/>
  <c r="F9" i="13"/>
  <c r="F11" i="13"/>
  <c r="F29" i="13"/>
  <c r="V36" i="10"/>
  <c r="V17" i="11"/>
  <c r="S36" i="10"/>
  <c r="S17" i="11"/>
  <c r="Q36" i="10"/>
  <c r="Q17" i="11"/>
  <c r="O36" i="10"/>
  <c r="O19" i="11"/>
  <c r="O17" i="11"/>
  <c r="M36" i="10"/>
  <c r="M17" i="11"/>
  <c r="K17" i="11"/>
  <c r="I17" i="11"/>
  <c r="R17" i="11"/>
  <c r="P17" i="11"/>
  <c r="N17" i="11"/>
  <c r="J11" i="5"/>
  <c r="L17" i="11"/>
  <c r="J18" i="10"/>
  <c r="F11" i="5"/>
  <c r="J17" i="11"/>
  <c r="H18" i="10"/>
  <c r="D11" i="5"/>
  <c r="H17" i="11"/>
  <c r="F20" i="10"/>
  <c r="F24" i="10"/>
  <c r="F25" i="10"/>
  <c r="F26" i="10"/>
  <c r="F22" i="10"/>
  <c r="F23" i="10"/>
  <c r="F27" i="10"/>
  <c r="F10" i="11"/>
  <c r="F11" i="11"/>
  <c r="F6" i="11"/>
  <c r="F12" i="11"/>
  <c r="F13" i="11"/>
  <c r="F7" i="11"/>
  <c r="F14" i="11"/>
  <c r="F10" i="10"/>
  <c r="F11" i="10"/>
  <c r="F14" i="10"/>
  <c r="F16" i="10"/>
  <c r="F6" i="10"/>
  <c r="F13" i="10"/>
  <c r="F9" i="10"/>
  <c r="F12" i="10"/>
  <c r="F15" i="10"/>
  <c r="V40" i="11"/>
  <c r="Q24" i="5"/>
  <c r="U40" i="11"/>
  <c r="P24" i="5"/>
  <c r="S40" i="11"/>
  <c r="O24" i="5"/>
  <c r="R40" i="11"/>
  <c r="N24" i="5"/>
  <c r="Q40" i="11"/>
  <c r="M24" i="5"/>
  <c r="P40" i="11"/>
  <c r="L24" i="5"/>
  <c r="O40" i="11"/>
  <c r="K24" i="5"/>
  <c r="N40" i="11"/>
  <c r="J24" i="5"/>
  <c r="M40" i="11"/>
  <c r="I24" i="5"/>
  <c r="L40" i="11"/>
  <c r="H24" i="5"/>
  <c r="K40" i="11"/>
  <c r="G24" i="5"/>
  <c r="J40" i="11"/>
  <c r="F24" i="5"/>
  <c r="I40" i="11"/>
  <c r="E24" i="5"/>
  <c r="H40" i="11"/>
  <c r="D24" i="5"/>
  <c r="F34" i="11"/>
  <c r="F35" i="11"/>
  <c r="F36" i="11"/>
  <c r="F37" i="11"/>
  <c r="F38" i="11"/>
  <c r="F39" i="11"/>
  <c r="V32" i="11"/>
  <c r="Q12" i="5"/>
  <c r="U32" i="11"/>
  <c r="P12" i="5"/>
  <c r="S32" i="11"/>
  <c r="O12" i="5"/>
  <c r="R32" i="11"/>
  <c r="N12" i="5"/>
  <c r="Q32" i="11"/>
  <c r="P32" i="11"/>
  <c r="L12" i="5"/>
  <c r="B12" i="5"/>
  <c r="O32" i="11"/>
  <c r="K12" i="5"/>
  <c r="N32" i="11"/>
  <c r="J12" i="5"/>
  <c r="M32" i="11"/>
  <c r="I12" i="5"/>
  <c r="L32" i="11"/>
  <c r="H12" i="5"/>
  <c r="K32" i="11"/>
  <c r="G12" i="5"/>
  <c r="J32" i="11"/>
  <c r="F12" i="5"/>
  <c r="I32" i="11"/>
  <c r="E12" i="5"/>
  <c r="C12" i="5"/>
  <c r="H32" i="11"/>
  <c r="D12" i="5"/>
  <c r="F21" i="11"/>
  <c r="F22" i="11"/>
  <c r="F32" i="11"/>
  <c r="F23" i="11"/>
  <c r="F24" i="11"/>
  <c r="F25" i="11"/>
  <c r="F26" i="11"/>
  <c r="F27" i="11"/>
  <c r="F28" i="11"/>
  <c r="F29" i="11"/>
  <c r="F30" i="11"/>
  <c r="F31" i="11"/>
  <c r="U17" i="11"/>
  <c r="F15" i="11"/>
  <c r="F16" i="11"/>
  <c r="K36" i="10"/>
  <c r="G11" i="5"/>
  <c r="J36" i="10"/>
  <c r="I36" i="10"/>
  <c r="I19" i="11"/>
  <c r="H36" i="10"/>
  <c r="F21" i="10"/>
  <c r="F35" i="10"/>
  <c r="V18" i="10"/>
  <c r="U18" i="10"/>
  <c r="U19" i="11"/>
  <c r="T18" i="10"/>
  <c r="S18" i="10"/>
  <c r="S19" i="11"/>
  <c r="R18" i="10"/>
  <c r="Q18" i="10"/>
  <c r="M11" i="5"/>
  <c r="P18" i="10"/>
  <c r="O18" i="10"/>
  <c r="N18" i="10"/>
  <c r="M18" i="10"/>
  <c r="M19" i="11"/>
  <c r="L18" i="10"/>
  <c r="F7" i="10"/>
  <c r="F8" i="10"/>
  <c r="U20" i="15"/>
  <c r="S20" i="15"/>
  <c r="O16" i="5"/>
  <c r="R20" i="15"/>
  <c r="N16" i="5"/>
  <c r="Q20" i="15"/>
  <c r="M16" i="5"/>
  <c r="P20" i="15"/>
  <c r="L16" i="5"/>
  <c r="O20" i="15"/>
  <c r="K16" i="5"/>
  <c r="N20" i="15"/>
  <c r="J16" i="5"/>
  <c r="M20" i="15"/>
  <c r="I16" i="5"/>
  <c r="L20" i="15"/>
  <c r="H16" i="5"/>
  <c r="K20" i="15"/>
  <c r="G16" i="5"/>
  <c r="J20" i="15"/>
  <c r="F16" i="5"/>
  <c r="I20" i="15"/>
  <c r="E16" i="5"/>
  <c r="H20" i="15"/>
  <c r="D16" i="5"/>
  <c r="F7" i="15"/>
  <c r="F8" i="15"/>
  <c r="F9" i="15"/>
  <c r="F10" i="15"/>
  <c r="F11" i="15"/>
  <c r="F12" i="15"/>
  <c r="F13" i="15"/>
  <c r="F14" i="15"/>
  <c r="F15" i="15"/>
  <c r="F18" i="15"/>
  <c r="F19" i="15"/>
  <c r="T33" i="14"/>
  <c r="S33" i="14"/>
  <c r="O25" i="5"/>
  <c r="R33" i="14"/>
  <c r="N25" i="5"/>
  <c r="P33" i="14"/>
  <c r="L25" i="5"/>
  <c r="N33" i="14"/>
  <c r="J25" i="5"/>
  <c r="L33" i="14"/>
  <c r="H25" i="5"/>
  <c r="J33" i="14"/>
  <c r="F25" i="5"/>
  <c r="H33" i="14"/>
  <c r="D25" i="5"/>
  <c r="F30" i="14"/>
  <c r="V19" i="14"/>
  <c r="U19" i="14"/>
  <c r="S19" i="14"/>
  <c r="O15" i="5"/>
  <c r="R19" i="14"/>
  <c r="Q19" i="14"/>
  <c r="M15" i="5"/>
  <c r="P19" i="14"/>
  <c r="L15" i="5"/>
  <c r="O19" i="14"/>
  <c r="K15" i="5"/>
  <c r="N19" i="14"/>
  <c r="J15" i="5"/>
  <c r="M19" i="14"/>
  <c r="I15" i="5"/>
  <c r="L19" i="14"/>
  <c r="H15" i="5"/>
  <c r="K19" i="14"/>
  <c r="G15" i="5"/>
  <c r="C15" i="5"/>
  <c r="J19" i="14"/>
  <c r="F15" i="5"/>
  <c r="I19" i="14"/>
  <c r="E15" i="5"/>
  <c r="H19" i="14"/>
  <c r="D15" i="5"/>
  <c r="F15" i="14"/>
  <c r="F18" i="14"/>
  <c r="F19" i="14"/>
  <c r="V13" i="14"/>
  <c r="U13" i="14"/>
  <c r="S13" i="14"/>
  <c r="O14" i="5"/>
  <c r="R13" i="14"/>
  <c r="N14" i="5"/>
  <c r="Q13" i="14"/>
  <c r="M14" i="5"/>
  <c r="L14" i="5"/>
  <c r="O13" i="14"/>
  <c r="K14" i="5"/>
  <c r="N13" i="14"/>
  <c r="J14" i="5"/>
  <c r="M13" i="14"/>
  <c r="I14" i="5"/>
  <c r="L13" i="14"/>
  <c r="H14" i="5"/>
  <c r="K13" i="14"/>
  <c r="G14" i="5"/>
  <c r="J13" i="14"/>
  <c r="F14" i="5"/>
  <c r="B14" i="5"/>
  <c r="I13" i="14"/>
  <c r="E14" i="5"/>
  <c r="H13" i="14"/>
  <c r="D14" i="5"/>
  <c r="F8" i="14"/>
  <c r="F9" i="14"/>
  <c r="F10" i="14"/>
  <c r="F12" i="14"/>
  <c r="Q30" i="5"/>
  <c r="P30" i="5"/>
  <c r="Q29" i="5"/>
  <c r="P29" i="5"/>
  <c r="Q28" i="5"/>
  <c r="P28" i="5"/>
  <c r="S31" i="16"/>
  <c r="O28" i="5"/>
  <c r="R31" i="16"/>
  <c r="N28" i="5"/>
  <c r="Q31" i="16"/>
  <c r="M28" i="5"/>
  <c r="P31" i="16"/>
  <c r="L28" i="5"/>
  <c r="O31" i="16"/>
  <c r="K28" i="5"/>
  <c r="M31" i="16"/>
  <c r="I28" i="5"/>
  <c r="L31" i="16"/>
  <c r="H28" i="5"/>
  <c r="K31" i="16"/>
  <c r="G28" i="5"/>
  <c r="J31" i="16"/>
  <c r="F28" i="5"/>
  <c r="I31" i="16"/>
  <c r="E28" i="5"/>
  <c r="H31" i="16"/>
  <c r="D28" i="5"/>
  <c r="Q27" i="5"/>
  <c r="P27" i="5"/>
  <c r="P21" i="5"/>
  <c r="P22" i="5"/>
  <c r="S22" i="16"/>
  <c r="O27" i="5"/>
  <c r="O31" i="5"/>
  <c r="R22" i="16"/>
  <c r="N27" i="5"/>
  <c r="N31" i="5"/>
  <c r="Q22" i="16"/>
  <c r="M27" i="5"/>
  <c r="M31" i="5"/>
  <c r="P22" i="16"/>
  <c r="L27" i="5"/>
  <c r="L31" i="5"/>
  <c r="O22" i="16"/>
  <c r="K27" i="5"/>
  <c r="K31" i="5"/>
  <c r="N22" i="16"/>
  <c r="J27" i="5"/>
  <c r="J31" i="5"/>
  <c r="M22" i="16"/>
  <c r="I27" i="5"/>
  <c r="L22" i="16"/>
  <c r="H27" i="5"/>
  <c r="H31" i="5"/>
  <c r="K22" i="16"/>
  <c r="G27" i="5"/>
  <c r="G31" i="5"/>
  <c r="J22" i="16"/>
  <c r="F27" i="5"/>
  <c r="I22" i="16"/>
  <c r="E27" i="5"/>
  <c r="C27" i="5"/>
  <c r="C31" i="5"/>
  <c r="Q21" i="5"/>
  <c r="Q22" i="5"/>
  <c r="S33" i="7"/>
  <c r="O22" i="5"/>
  <c r="R33" i="7"/>
  <c r="N22" i="5"/>
  <c r="Q33" i="7"/>
  <c r="M22" i="5"/>
  <c r="P33" i="7"/>
  <c r="L22" i="5"/>
  <c r="O33" i="7"/>
  <c r="K22" i="5"/>
  <c r="N33" i="7"/>
  <c r="J22" i="5"/>
  <c r="M33" i="7"/>
  <c r="I22" i="5"/>
  <c r="L33" i="7"/>
  <c r="H22" i="5"/>
  <c r="K33" i="7"/>
  <c r="G22" i="5"/>
  <c r="J33" i="7"/>
  <c r="F22" i="5"/>
  <c r="I33" i="7"/>
  <c r="E22" i="5"/>
  <c r="C22" i="5"/>
  <c r="H33" i="7"/>
  <c r="D22" i="5"/>
  <c r="S25" i="7"/>
  <c r="O21" i="5"/>
  <c r="R25" i="7"/>
  <c r="N21" i="5"/>
  <c r="Q25" i="7"/>
  <c r="M21" i="5"/>
  <c r="P25" i="7"/>
  <c r="L21" i="5"/>
  <c r="O25" i="7"/>
  <c r="K21" i="5"/>
  <c r="N25" i="7"/>
  <c r="J21" i="5"/>
  <c r="M25" i="7"/>
  <c r="I21" i="5"/>
  <c r="L25" i="7"/>
  <c r="H21" i="5"/>
  <c r="K25" i="7"/>
  <c r="G21" i="5"/>
  <c r="J25" i="7"/>
  <c r="F21" i="5"/>
  <c r="I25" i="7"/>
  <c r="E21" i="5"/>
  <c r="C21" i="5"/>
  <c r="H25" i="7"/>
  <c r="D21" i="5"/>
  <c r="V19" i="7"/>
  <c r="Q20" i="5"/>
  <c r="U19" i="7"/>
  <c r="P20" i="5"/>
  <c r="R19" i="7"/>
  <c r="N20" i="5"/>
  <c r="Q19" i="7"/>
  <c r="M20" i="5"/>
  <c r="P19" i="7"/>
  <c r="L20" i="5"/>
  <c r="O19" i="7"/>
  <c r="K20" i="5"/>
  <c r="N19" i="7"/>
  <c r="J20" i="5"/>
  <c r="M19" i="7"/>
  <c r="I20" i="5"/>
  <c r="L19" i="7"/>
  <c r="H20" i="5"/>
  <c r="K19" i="7"/>
  <c r="G20" i="5"/>
  <c r="J19" i="7"/>
  <c r="F20" i="5"/>
  <c r="I19" i="7"/>
  <c r="E20" i="5"/>
  <c r="H19" i="7"/>
  <c r="D20" i="5"/>
  <c r="V29" i="4"/>
  <c r="Q19" i="5"/>
  <c r="Q31" i="5"/>
  <c r="S29" i="4"/>
  <c r="O19" i="5"/>
  <c r="Q29" i="4"/>
  <c r="M19" i="5"/>
  <c r="P29" i="4"/>
  <c r="L19" i="5"/>
  <c r="O29" i="4"/>
  <c r="K19" i="5"/>
  <c r="M29" i="4"/>
  <c r="I19" i="5"/>
  <c r="L29" i="4"/>
  <c r="H19" i="5"/>
  <c r="K29" i="4"/>
  <c r="G19" i="5"/>
  <c r="J29" i="4"/>
  <c r="F19" i="5"/>
  <c r="I29" i="4"/>
  <c r="E19" i="5"/>
  <c r="H29" i="4"/>
  <c r="D19" i="5"/>
  <c r="Q17" i="5"/>
  <c r="P17" i="5"/>
  <c r="O17" i="5"/>
  <c r="K17" i="5"/>
  <c r="J17" i="5"/>
  <c r="I17" i="5"/>
  <c r="H17" i="5"/>
  <c r="G17" i="5"/>
  <c r="Q16" i="5"/>
  <c r="P16" i="5"/>
  <c r="Q15" i="5"/>
  <c r="N15" i="5"/>
  <c r="M12" i="5"/>
  <c r="Q10" i="5"/>
  <c r="P10" i="5"/>
  <c r="R21" i="9"/>
  <c r="N10" i="5"/>
  <c r="P21" i="9"/>
  <c r="L10" i="5"/>
  <c r="G10" i="5"/>
  <c r="J21" i="9"/>
  <c r="F10" i="5"/>
  <c r="H21" i="9"/>
  <c r="D10" i="5"/>
  <c r="Q9" i="5"/>
  <c r="P9" i="5"/>
  <c r="R16" i="9"/>
  <c r="N9" i="5"/>
  <c r="P16" i="9"/>
  <c r="L9" i="5"/>
  <c r="K9" i="5"/>
  <c r="I9" i="5"/>
  <c r="J16" i="9"/>
  <c r="F9" i="5"/>
  <c r="H16" i="9"/>
  <c r="D9" i="5"/>
  <c r="V14" i="7"/>
  <c r="Q8" i="5"/>
  <c r="U14" i="7"/>
  <c r="P8" i="5"/>
  <c r="S14" i="7"/>
  <c r="O8" i="5"/>
  <c r="R14" i="7"/>
  <c r="N8" i="5"/>
  <c r="Q14" i="7"/>
  <c r="M8" i="5"/>
  <c r="O14" i="7"/>
  <c r="K8" i="5"/>
  <c r="M14" i="7"/>
  <c r="I8" i="5"/>
  <c r="L14" i="7"/>
  <c r="H8" i="5"/>
  <c r="K14" i="7"/>
  <c r="G8" i="5"/>
  <c r="I14" i="7"/>
  <c r="E8" i="5"/>
  <c r="C8" i="5"/>
  <c r="H14" i="7"/>
  <c r="D8" i="5"/>
  <c r="V23" i="4"/>
  <c r="Q7" i="5"/>
  <c r="S23" i="4"/>
  <c r="O7" i="5"/>
  <c r="Q23" i="4"/>
  <c r="M7" i="5"/>
  <c r="P23" i="4"/>
  <c r="L7" i="5"/>
  <c r="O23" i="4"/>
  <c r="K7" i="5"/>
  <c r="N23" i="4"/>
  <c r="J7" i="5"/>
  <c r="M23" i="4"/>
  <c r="I7" i="5"/>
  <c r="K23" i="4"/>
  <c r="G7" i="5"/>
  <c r="J23" i="4"/>
  <c r="F7" i="5"/>
  <c r="I23" i="4"/>
  <c r="E7" i="5"/>
  <c r="H23" i="4"/>
  <c r="D7" i="5"/>
  <c r="Q6" i="5"/>
  <c r="P6" i="5"/>
  <c r="P14" i="4"/>
  <c r="L6" i="5"/>
  <c r="N14" i="4"/>
  <c r="J6" i="5"/>
  <c r="L14" i="4"/>
  <c r="H6" i="5"/>
  <c r="J14" i="4"/>
  <c r="F6" i="5"/>
  <c r="H14" i="4"/>
  <c r="D6" i="5"/>
  <c r="R5" i="5"/>
  <c r="R11" i="6"/>
  <c r="R22" i="8"/>
  <c r="N5" i="5"/>
  <c r="R21" i="8"/>
  <c r="Q22" i="8"/>
  <c r="M5" i="5"/>
  <c r="L21" i="8"/>
  <c r="L22" i="8"/>
  <c r="H5" i="5"/>
  <c r="J11" i="6"/>
  <c r="J21" i="8"/>
  <c r="J22" i="8"/>
  <c r="F5" i="5"/>
  <c r="H11" i="6"/>
  <c r="H21" i="8"/>
  <c r="H22" i="8"/>
  <c r="D5" i="5"/>
  <c r="Q2" i="5"/>
  <c r="M2" i="5"/>
  <c r="J2" i="5"/>
  <c r="F2" i="5"/>
  <c r="B2" i="5"/>
  <c r="C1" i="5"/>
  <c r="L2" i="10"/>
  <c r="F6" i="8"/>
  <c r="F7" i="8"/>
  <c r="F9" i="8"/>
  <c r="F10" i="8"/>
  <c r="F11" i="8"/>
  <c r="F12" i="8"/>
  <c r="F13" i="8"/>
  <c r="F14" i="8"/>
  <c r="F17" i="8"/>
  <c r="F18" i="8"/>
  <c r="F19" i="8"/>
  <c r="F20" i="8"/>
  <c r="F11" i="6"/>
  <c r="F10" i="6"/>
  <c r="U11" i="6"/>
  <c r="U21" i="8"/>
  <c r="U22" i="8"/>
  <c r="S2" i="12"/>
  <c r="O2" i="12"/>
  <c r="L2" i="12"/>
  <c r="I2" i="12"/>
  <c r="C2" i="12"/>
  <c r="M1" i="12"/>
  <c r="F1" i="12"/>
  <c r="S2" i="13"/>
  <c r="O2" i="13"/>
  <c r="L2" i="13"/>
  <c r="I2" i="13"/>
  <c r="C2" i="13"/>
  <c r="M1" i="13"/>
  <c r="F1" i="13"/>
  <c r="F14" i="16"/>
  <c r="F15" i="16"/>
  <c r="F17" i="16"/>
  <c r="F18" i="16"/>
  <c r="F19" i="16"/>
  <c r="F20" i="16"/>
  <c r="F21" i="16"/>
  <c r="F7" i="16"/>
  <c r="F6" i="16"/>
  <c r="F9" i="16"/>
  <c r="F10" i="16"/>
  <c r="F12" i="16"/>
  <c r="F24" i="16"/>
  <c r="F31" i="16"/>
  <c r="F28" i="16"/>
  <c r="F27" i="16"/>
  <c r="F29" i="16"/>
  <c r="F30" i="16"/>
  <c r="F25" i="16"/>
  <c r="F26" i="16"/>
  <c r="S2" i="16"/>
  <c r="O2" i="16"/>
  <c r="L2" i="16"/>
  <c r="I2" i="16"/>
  <c r="C2" i="16"/>
  <c r="M1" i="16"/>
  <c r="F1" i="16"/>
  <c r="N31" i="16"/>
  <c r="J28" i="5"/>
  <c r="U31" i="16"/>
  <c r="V31" i="16"/>
  <c r="H22" i="16"/>
  <c r="D27" i="5"/>
  <c r="D31" i="5"/>
  <c r="U22" i="16"/>
  <c r="V22" i="16"/>
  <c r="S2" i="8"/>
  <c r="O2" i="8"/>
  <c r="M1" i="8"/>
  <c r="L2" i="8"/>
  <c r="I2" i="8"/>
  <c r="C2" i="8"/>
  <c r="F1" i="8"/>
  <c r="R23" i="4"/>
  <c r="N7" i="5"/>
  <c r="L23" i="4"/>
  <c r="H7" i="5"/>
  <c r="N29" i="4"/>
  <c r="J19" i="5"/>
  <c r="R29" i="4"/>
  <c r="N19" i="5"/>
  <c r="R14" i="4"/>
  <c r="N6" i="5"/>
  <c r="U29" i="4"/>
  <c r="P19" i="5"/>
  <c r="P31" i="5"/>
  <c r="N21" i="9"/>
  <c r="J10" i="5"/>
  <c r="L21" i="9"/>
  <c r="H10" i="5"/>
  <c r="N16" i="9"/>
  <c r="J9" i="5"/>
  <c r="L16" i="9"/>
  <c r="H9" i="5"/>
  <c r="U23" i="4"/>
  <c r="P7" i="5"/>
  <c r="F10" i="4"/>
  <c r="F18" i="4"/>
  <c r="F20" i="4"/>
  <c r="F21" i="4"/>
  <c r="F22" i="4"/>
  <c r="F8" i="4"/>
  <c r="F9" i="4"/>
  <c r="F11" i="4"/>
  <c r="F12" i="4"/>
  <c r="F13" i="4"/>
  <c r="F27" i="4"/>
  <c r="F25" i="4"/>
  <c r="F29" i="4"/>
  <c r="F17" i="4"/>
  <c r="F26" i="4"/>
  <c r="F28" i="4"/>
  <c r="F16" i="4"/>
  <c r="S2" i="4"/>
  <c r="O2" i="4"/>
  <c r="L2" i="4"/>
  <c r="I2" i="4"/>
  <c r="C2" i="4"/>
  <c r="M1" i="4"/>
  <c r="F1" i="4"/>
  <c r="U14" i="4"/>
  <c r="F6" i="4"/>
  <c r="S2" i="15"/>
  <c r="O2" i="15"/>
  <c r="L2" i="15"/>
  <c r="I2" i="15"/>
  <c r="C2" i="15"/>
  <c r="M1" i="15"/>
  <c r="F1" i="15"/>
  <c r="S2" i="14"/>
  <c r="O2" i="14"/>
  <c r="L2" i="14"/>
  <c r="I2" i="14"/>
  <c r="C2" i="14"/>
  <c r="M1" i="14"/>
  <c r="F1" i="14"/>
  <c r="F6" i="9"/>
  <c r="F19" i="9"/>
  <c r="F20" i="9"/>
  <c r="F15" i="9"/>
  <c r="F13" i="9"/>
  <c r="F14" i="9"/>
  <c r="F7" i="9"/>
  <c r="F8" i="9"/>
  <c r="U16" i="9"/>
  <c r="F9" i="9"/>
  <c r="S2" i="9"/>
  <c r="O2" i="9"/>
  <c r="L2" i="9"/>
  <c r="I2" i="9"/>
  <c r="C2" i="9"/>
  <c r="M1" i="9"/>
  <c r="F1" i="9"/>
  <c r="U21" i="9"/>
  <c r="F18" i="9"/>
  <c r="F18" i="7"/>
  <c r="F19" i="7"/>
  <c r="F31" i="7"/>
  <c r="F23" i="7"/>
  <c r="F21" i="7"/>
  <c r="F25" i="7"/>
  <c r="F9" i="7"/>
  <c r="F10" i="7"/>
  <c r="F12" i="7"/>
  <c r="F6" i="7"/>
  <c r="F7" i="7"/>
  <c r="F13" i="7"/>
  <c r="S2" i="7"/>
  <c r="O2" i="7"/>
  <c r="L2" i="7"/>
  <c r="I2" i="7"/>
  <c r="C2" i="7"/>
  <c r="M1" i="7"/>
  <c r="F1" i="7"/>
  <c r="U33" i="7"/>
  <c r="V33" i="7"/>
  <c r="F32" i="7"/>
  <c r="F27" i="7"/>
  <c r="F28" i="7"/>
  <c r="F29" i="7"/>
  <c r="F30" i="7"/>
  <c r="U25" i="7"/>
  <c r="V25" i="7"/>
  <c r="F22" i="7"/>
  <c r="F24" i="7"/>
  <c r="F16" i="7"/>
  <c r="F17" i="7"/>
  <c r="S2" i="10"/>
  <c r="O2" i="10"/>
  <c r="I2" i="10"/>
  <c r="C2" i="10"/>
  <c r="M1" i="10"/>
  <c r="F1" i="10"/>
  <c r="S2" i="11"/>
  <c r="O2" i="11"/>
  <c r="L2" i="11"/>
  <c r="I2" i="11"/>
  <c r="C2" i="11"/>
  <c r="M1" i="11"/>
  <c r="F1" i="11"/>
  <c r="K19" i="11"/>
  <c r="V19" i="11"/>
  <c r="Q19" i="11"/>
  <c r="R19" i="11"/>
  <c r="H11" i="5"/>
  <c r="L11" i="5"/>
  <c r="L19" i="11"/>
  <c r="P19" i="11"/>
  <c r="E11" i="5"/>
  <c r="Q3" i="4"/>
  <c r="C24" i="5"/>
  <c r="Q3" i="11"/>
  <c r="N19" i="11"/>
  <c r="O11" i="5"/>
  <c r="I11" i="5"/>
  <c r="K11" i="5"/>
  <c r="C16" i="5"/>
  <c r="C30" i="5"/>
  <c r="Q3" i="15"/>
  <c r="I32" i="13"/>
  <c r="E13" i="5" s="1"/>
  <c r="E18" i="5" s="1"/>
  <c r="E33" i="5" s="1"/>
  <c r="Q32" i="13"/>
  <c r="M13" i="5"/>
  <c r="M18" i="5" s="1"/>
  <c r="M33" i="5" s="1"/>
  <c r="M32" i="13"/>
  <c r="I13" i="5" s="1"/>
  <c r="I18" i="5" s="1"/>
  <c r="I33" i="5" s="1"/>
  <c r="Q3" i="10"/>
  <c r="G19" i="11"/>
  <c r="C11" i="5"/>
  <c r="K22" i="8"/>
  <c r="G5" i="5"/>
  <c r="C20" i="5"/>
  <c r="Q3" i="7"/>
  <c r="C25" i="5"/>
  <c r="Q3" i="14"/>
  <c r="C26" i="5"/>
  <c r="C14" i="5"/>
  <c r="R18" i="5"/>
  <c r="R33" i="5"/>
  <c r="N32" i="13"/>
  <c r="J13" i="5" s="1"/>
  <c r="J18" i="5" s="1"/>
  <c r="J33" i="5" s="1"/>
  <c r="F10" i="12"/>
  <c r="F40" i="11"/>
  <c r="Q3" i="12"/>
  <c r="F23" i="4"/>
  <c r="P18" i="5"/>
  <c r="P33" i="5" s="1"/>
  <c r="C6" i="5"/>
  <c r="B7" i="5"/>
  <c r="C7" i="5"/>
  <c r="C19" i="5"/>
  <c r="J19" i="11"/>
  <c r="F17" i="11"/>
  <c r="M22" i="8"/>
  <c r="V22" i="8"/>
  <c r="G25" i="6"/>
  <c r="G21" i="8"/>
  <c r="Q3" i="8"/>
  <c r="I5" i="5"/>
  <c r="S22" i="8"/>
  <c r="O5" i="5"/>
  <c r="G11" i="6"/>
  <c r="I22" i="8"/>
  <c r="E5" i="5"/>
  <c r="G22" i="8"/>
  <c r="Q3" i="6"/>
  <c r="C5" i="5"/>
  <c r="F14" i="4"/>
  <c r="B6" i="5"/>
  <c r="P22" i="8"/>
  <c r="L5" i="5"/>
  <c r="F21" i="8"/>
  <c r="F25" i="6"/>
  <c r="B5" i="5"/>
  <c r="F22" i="8"/>
  <c r="B19" i="5"/>
  <c r="F14" i="7"/>
  <c r="B8" i="5"/>
  <c r="F21" i="9"/>
  <c r="B22" i="5"/>
  <c r="F33" i="7"/>
  <c r="B21" i="5"/>
  <c r="B20" i="5"/>
  <c r="F29" i="12"/>
  <c r="H32" i="13"/>
  <c r="D13" i="5"/>
  <c r="D18" i="5" s="1"/>
  <c r="D33" i="5" s="1"/>
  <c r="B24" i="5"/>
  <c r="F36" i="10"/>
  <c r="F18" i="10"/>
  <c r="B11" i="5"/>
  <c r="H19" i="11"/>
  <c r="F19" i="11"/>
  <c r="B29" i="5"/>
  <c r="F20" i="15"/>
  <c r="B16" i="5"/>
  <c r="F33" i="14"/>
  <c r="B25" i="5"/>
  <c r="B15" i="5"/>
  <c r="F13" i="14"/>
  <c r="B17" i="5"/>
  <c r="C17" i="5"/>
  <c r="B28" i="5"/>
  <c r="C28" i="5"/>
  <c r="I31" i="5"/>
  <c r="A2" i="10"/>
  <c r="A2" i="7"/>
  <c r="F16" i="9"/>
  <c r="C9" i="5"/>
  <c r="B9" i="5"/>
  <c r="B10" i="5"/>
  <c r="A2" i="15"/>
  <c r="A2" i="8"/>
  <c r="A1" i="5"/>
  <c r="A2" i="4"/>
  <c r="A2" i="16"/>
  <c r="A2" i="9"/>
  <c r="A2" i="12"/>
  <c r="A2" i="14"/>
  <c r="A2" i="11"/>
  <c r="E31" i="5"/>
  <c r="F22" i="16"/>
  <c r="B27" i="5"/>
  <c r="B31" i="5"/>
  <c r="F31" i="5"/>
  <c r="G31" i="13" l="1"/>
  <c r="Q3" i="13"/>
  <c r="Q2" i="13" s="1"/>
  <c r="G32" i="13"/>
  <c r="G18" i="5"/>
  <c r="G33" i="5" s="1"/>
  <c r="C13" i="5"/>
  <c r="C18" i="5" s="1"/>
  <c r="C33" i="5" s="1"/>
  <c r="N2" i="5" s="1"/>
  <c r="B13" i="5"/>
  <c r="B18" i="5" s="1"/>
  <c r="B33" i="5" s="1"/>
  <c r="Q2" i="11"/>
  <c r="Q2" i="4"/>
  <c r="Q2" i="16"/>
  <c r="Q2" i="15"/>
  <c r="Q2" i="12"/>
  <c r="Q2" i="8"/>
  <c r="Q2" i="9"/>
  <c r="Q2" i="14"/>
  <c r="Q2" i="6" l="1"/>
  <c r="Q2" i="7"/>
  <c r="Q2"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yokotamiki-22</author>
  </authors>
  <commentList>
    <comment ref="K19" authorId="0" shapeId="0" xr:uid="{25A201C0-13B2-4996-AFDC-EE0A66D29420}">
      <text>
        <r>
          <rPr>
            <sz val="9"/>
            <color indexed="81"/>
            <rFont val="MS P ゴシック"/>
            <family val="3"/>
            <charset val="128"/>
          </rPr>
          <t>50部注意　配達時間、遅延あり</t>
        </r>
      </text>
    </comment>
  </commentList>
</comments>
</file>

<file path=xl/sharedStrings.xml><?xml version="1.0" encoding="utf-8"?>
<sst xmlns="http://schemas.openxmlformats.org/spreadsheetml/2006/main" count="988" uniqueCount="549">
  <si>
    <t>折込部数</t>
    <rPh sb="0" eb="2">
      <t>オリコミ</t>
    </rPh>
    <rPh sb="2" eb="4">
      <t>ブスウ</t>
    </rPh>
    <phoneticPr fontId="2"/>
  </si>
  <si>
    <t>サイズ</t>
    <phoneticPr fontId="2"/>
  </si>
  <si>
    <t>　計</t>
    <rPh sb="0" eb="2">
      <t>ゴウケイ</t>
    </rPh>
    <phoneticPr fontId="2"/>
  </si>
  <si>
    <t>広告主名</t>
    <rPh sb="0" eb="2">
      <t>コウコク</t>
    </rPh>
    <rPh sb="2" eb="3">
      <t>ヌシ</t>
    </rPh>
    <rPh sb="3" eb="4">
      <t>メイ</t>
    </rPh>
    <phoneticPr fontId="2"/>
  </si>
  <si>
    <t>タイトル</t>
    <phoneticPr fontId="2"/>
  </si>
  <si>
    <t>代理店</t>
    <rPh sb="0" eb="2">
      <t>ダイリ</t>
    </rPh>
    <rPh sb="2" eb="3">
      <t>テン</t>
    </rPh>
    <phoneticPr fontId="2"/>
  </si>
  <si>
    <t>総枚数</t>
    <rPh sb="0" eb="1">
      <t>ソウ</t>
    </rPh>
    <rPh sb="1" eb="3">
      <t>マイスウ</t>
    </rPh>
    <phoneticPr fontId="2"/>
  </si>
  <si>
    <t>頁枚数</t>
    <rPh sb="0" eb="1">
      <t>ページ</t>
    </rPh>
    <rPh sb="1" eb="3">
      <t>マイスウ</t>
    </rPh>
    <phoneticPr fontId="2"/>
  </si>
  <si>
    <t>毎　日</t>
    <rPh sb="0" eb="3">
      <t>マイニチ</t>
    </rPh>
    <phoneticPr fontId="2"/>
  </si>
  <si>
    <t>福島民報</t>
    <rPh sb="0" eb="2">
      <t>フクシマ</t>
    </rPh>
    <rPh sb="2" eb="3">
      <t>ミン</t>
    </rPh>
    <rPh sb="3" eb="4">
      <t>ホウ</t>
    </rPh>
    <phoneticPr fontId="2"/>
  </si>
  <si>
    <t>朝　日</t>
    <rPh sb="0" eb="3">
      <t>アサヒ</t>
    </rPh>
    <phoneticPr fontId="2"/>
  </si>
  <si>
    <t>読　売</t>
    <rPh sb="0" eb="3">
      <t>ヨミウリ</t>
    </rPh>
    <phoneticPr fontId="2"/>
  </si>
  <si>
    <t>福島民友</t>
    <rPh sb="0" eb="2">
      <t>フクシマ</t>
    </rPh>
    <rPh sb="2" eb="3">
      <t>ミン</t>
    </rPh>
    <rPh sb="3" eb="4">
      <t>トモ</t>
    </rPh>
    <phoneticPr fontId="2"/>
  </si>
  <si>
    <t>日　経</t>
    <rPh sb="0" eb="3">
      <t>ニッケイ</t>
    </rPh>
    <phoneticPr fontId="2"/>
  </si>
  <si>
    <t>他　紙</t>
    <rPh sb="0" eb="3">
      <t>タシ</t>
    </rPh>
    <phoneticPr fontId="2"/>
  </si>
  <si>
    <t>部　数</t>
    <rPh sb="0" eb="3">
      <t>ブスウ</t>
    </rPh>
    <phoneticPr fontId="2"/>
  </si>
  <si>
    <t>部　数</t>
    <rPh sb="0" eb="3">
      <t>ブスウ</t>
    </rPh>
    <phoneticPr fontId="2"/>
  </si>
  <si>
    <t>　計</t>
    <rPh sb="0" eb="2">
      <t>ゴウケイ</t>
    </rPh>
    <phoneticPr fontId="2"/>
  </si>
  <si>
    <t>馬場</t>
    <rPh sb="0" eb="2">
      <t>ババ</t>
    </rPh>
    <phoneticPr fontId="2"/>
  </si>
  <si>
    <t>田村郡</t>
    <rPh sb="0" eb="2">
      <t>タムラ</t>
    </rPh>
    <rPh sb="2" eb="3">
      <t>グン</t>
    </rPh>
    <phoneticPr fontId="2"/>
  </si>
  <si>
    <t>福島県</t>
    <rPh sb="0" eb="2">
      <t>フクシマ</t>
    </rPh>
    <rPh sb="2" eb="3">
      <t>ケン</t>
    </rPh>
    <phoneticPr fontId="2"/>
  </si>
  <si>
    <t>福島県</t>
    <rPh sb="0" eb="2">
      <t>フクシマ</t>
    </rPh>
    <rPh sb="2" eb="3">
      <t>ケン</t>
    </rPh>
    <phoneticPr fontId="2"/>
  </si>
  <si>
    <t>計</t>
    <rPh sb="0" eb="1">
      <t>ケイ</t>
    </rPh>
    <phoneticPr fontId="2"/>
  </si>
  <si>
    <t>常盤</t>
    <rPh sb="0" eb="2">
      <t>トキワ</t>
    </rPh>
    <phoneticPr fontId="2"/>
  </si>
  <si>
    <t>早川</t>
    <rPh sb="0" eb="2">
      <t>ハヤカワ</t>
    </rPh>
    <phoneticPr fontId="2"/>
  </si>
  <si>
    <t>石川町</t>
    <rPh sb="0" eb="2">
      <t>イシカワ</t>
    </rPh>
    <rPh sb="2" eb="3">
      <t>マチ</t>
    </rPh>
    <phoneticPr fontId="2"/>
  </si>
  <si>
    <t>浅川町</t>
    <rPh sb="0" eb="2">
      <t>アサカワ</t>
    </rPh>
    <rPh sb="2" eb="3">
      <t>マチ</t>
    </rPh>
    <phoneticPr fontId="2"/>
  </si>
  <si>
    <t>古殿町</t>
    <rPh sb="0" eb="1">
      <t>フル</t>
    </rPh>
    <rPh sb="1" eb="2">
      <t>デン</t>
    </rPh>
    <rPh sb="2" eb="3">
      <t>マチ</t>
    </rPh>
    <phoneticPr fontId="2"/>
  </si>
  <si>
    <t>棚倉町</t>
    <rPh sb="0" eb="2">
      <t>タナクラ</t>
    </rPh>
    <rPh sb="2" eb="3">
      <t>マチ</t>
    </rPh>
    <phoneticPr fontId="2"/>
  </si>
  <si>
    <t>矢祭町</t>
    <rPh sb="0" eb="1">
      <t>ヤ</t>
    </rPh>
    <rPh sb="1" eb="2">
      <t>マツ</t>
    </rPh>
    <rPh sb="2" eb="3">
      <t>マチ</t>
    </rPh>
    <phoneticPr fontId="2"/>
  </si>
  <si>
    <t>塙町</t>
    <rPh sb="0" eb="2">
      <t>塙マチ</t>
    </rPh>
    <phoneticPr fontId="2"/>
  </si>
  <si>
    <t>鮫川村</t>
    <rPh sb="0" eb="1">
      <t>サメ</t>
    </rPh>
    <rPh sb="1" eb="2">
      <t>カワ</t>
    </rPh>
    <rPh sb="2" eb="3">
      <t>ムラ</t>
    </rPh>
    <phoneticPr fontId="2"/>
  </si>
  <si>
    <t>石川郡</t>
    <rPh sb="0" eb="2">
      <t>イシカワ</t>
    </rPh>
    <rPh sb="2" eb="3">
      <t>グン</t>
    </rPh>
    <phoneticPr fontId="2"/>
  </si>
  <si>
    <t>東白川郡</t>
    <rPh sb="0" eb="1">
      <t>ヒガシ</t>
    </rPh>
    <rPh sb="1" eb="3">
      <t>シラカワ</t>
    </rPh>
    <rPh sb="3" eb="4">
      <t>グン</t>
    </rPh>
    <phoneticPr fontId="2"/>
  </si>
  <si>
    <t>西白河郡</t>
    <rPh sb="0" eb="1">
      <t>ニシ</t>
    </rPh>
    <rPh sb="1" eb="3">
      <t>シラカワ</t>
    </rPh>
    <rPh sb="3" eb="4">
      <t>グン</t>
    </rPh>
    <phoneticPr fontId="2"/>
  </si>
  <si>
    <t>井上</t>
    <rPh sb="0" eb="2">
      <t>イノウエ</t>
    </rPh>
    <phoneticPr fontId="2"/>
  </si>
  <si>
    <t>大関</t>
    <rPh sb="0" eb="2">
      <t>オオゼキ</t>
    </rPh>
    <phoneticPr fontId="2"/>
  </si>
  <si>
    <t>総　数</t>
    <rPh sb="0" eb="3">
      <t>ソウスウ</t>
    </rPh>
    <phoneticPr fontId="2"/>
  </si>
  <si>
    <t>折込部数</t>
    <rPh sb="0" eb="2">
      <t>オリコミ</t>
    </rPh>
    <rPh sb="2" eb="4">
      <t>ブスウ</t>
    </rPh>
    <phoneticPr fontId="2"/>
  </si>
  <si>
    <t>販売店</t>
    <rPh sb="0" eb="2">
      <t>ハンバイ</t>
    </rPh>
    <rPh sb="2" eb="3">
      <t>テン</t>
    </rPh>
    <phoneticPr fontId="2"/>
  </si>
  <si>
    <t>地　区</t>
    <rPh sb="0" eb="3">
      <t>チク</t>
    </rPh>
    <phoneticPr fontId="2"/>
  </si>
  <si>
    <t>鈴木</t>
    <rPh sb="0" eb="2">
      <t>スズキ</t>
    </rPh>
    <phoneticPr fontId="2"/>
  </si>
  <si>
    <t>福島県</t>
    <rPh sb="0" eb="2">
      <t>フクシマ</t>
    </rPh>
    <rPh sb="2" eb="3">
      <t>ケン</t>
    </rPh>
    <phoneticPr fontId="2"/>
  </si>
  <si>
    <t>地　区</t>
    <rPh sb="0" eb="3">
      <t>チク</t>
    </rPh>
    <phoneticPr fontId="2"/>
  </si>
  <si>
    <t>販売店</t>
    <rPh sb="0" eb="2">
      <t>ハンバイ</t>
    </rPh>
    <rPh sb="2" eb="3">
      <t>テン</t>
    </rPh>
    <phoneticPr fontId="2"/>
  </si>
  <si>
    <t>部　数</t>
    <rPh sb="0" eb="3">
      <t>ブスウ</t>
    </rPh>
    <phoneticPr fontId="2"/>
  </si>
  <si>
    <t>樋口</t>
    <rPh sb="0" eb="2">
      <t>ヒグチ</t>
    </rPh>
    <phoneticPr fontId="2"/>
  </si>
  <si>
    <t>上野尻船橋</t>
    <rPh sb="0" eb="2">
      <t>ウエノ</t>
    </rPh>
    <rPh sb="2" eb="3">
      <t>シリ</t>
    </rPh>
    <rPh sb="3" eb="4">
      <t>フネ</t>
    </rPh>
    <rPh sb="4" eb="5">
      <t>ハシ</t>
    </rPh>
    <phoneticPr fontId="2"/>
  </si>
  <si>
    <t>伊藤</t>
    <rPh sb="0" eb="2">
      <t>イトウ</t>
    </rPh>
    <phoneticPr fontId="2"/>
  </si>
  <si>
    <t>本名</t>
    <rPh sb="0" eb="2">
      <t>ホンミョウ</t>
    </rPh>
    <phoneticPr fontId="2"/>
  </si>
  <si>
    <t>河合</t>
    <rPh sb="0" eb="2">
      <t>カワイ</t>
    </rPh>
    <phoneticPr fontId="2"/>
  </si>
  <si>
    <t>磐梯町</t>
    <rPh sb="0" eb="2">
      <t>バンダイ</t>
    </rPh>
    <rPh sb="2" eb="3">
      <t>マチ</t>
    </rPh>
    <phoneticPr fontId="2"/>
  </si>
  <si>
    <t>西会津町</t>
    <rPh sb="0" eb="1">
      <t>ニシ</t>
    </rPh>
    <rPh sb="1" eb="3">
      <t>アイヅ</t>
    </rPh>
    <rPh sb="3" eb="4">
      <t>マチ</t>
    </rPh>
    <phoneticPr fontId="2"/>
  </si>
  <si>
    <t>三島町</t>
    <rPh sb="0" eb="2">
      <t>ミシマ</t>
    </rPh>
    <rPh sb="2" eb="3">
      <t>マチ</t>
    </rPh>
    <phoneticPr fontId="2"/>
  </si>
  <si>
    <t>金山町</t>
    <rPh sb="0" eb="2">
      <t>カネヤマ</t>
    </rPh>
    <rPh sb="2" eb="3">
      <t>マチ</t>
    </rPh>
    <phoneticPr fontId="2"/>
  </si>
  <si>
    <t>柳津町</t>
    <rPh sb="0" eb="1">
      <t>ヤナギ</t>
    </rPh>
    <rPh sb="1" eb="2">
      <t>ツ</t>
    </rPh>
    <rPh sb="2" eb="3">
      <t>マチ</t>
    </rPh>
    <phoneticPr fontId="2"/>
  </si>
  <si>
    <t>下郷町</t>
    <rPh sb="0" eb="1">
      <t>シタ</t>
    </rPh>
    <rPh sb="1" eb="2">
      <t>サト</t>
    </rPh>
    <rPh sb="2" eb="3">
      <t>マチ</t>
    </rPh>
    <phoneticPr fontId="2"/>
  </si>
  <si>
    <t>只見町</t>
    <rPh sb="0" eb="1">
      <t>タダ</t>
    </rPh>
    <rPh sb="1" eb="2">
      <t>ミ</t>
    </rPh>
    <rPh sb="2" eb="3">
      <t>マチ</t>
    </rPh>
    <phoneticPr fontId="2"/>
  </si>
  <si>
    <t>南会津郡</t>
    <rPh sb="0" eb="1">
      <t>ミナミ</t>
    </rPh>
    <rPh sb="1" eb="3">
      <t>アイヅ</t>
    </rPh>
    <rPh sb="3" eb="4">
      <t>グン</t>
    </rPh>
    <phoneticPr fontId="2"/>
  </si>
  <si>
    <t>耶麻郡</t>
    <rPh sb="0" eb="1">
      <t>マヤ</t>
    </rPh>
    <rPh sb="1" eb="2">
      <t>アサ</t>
    </rPh>
    <rPh sb="2" eb="3">
      <t>グン</t>
    </rPh>
    <phoneticPr fontId="2"/>
  </si>
  <si>
    <t>河沼郡</t>
    <rPh sb="0" eb="1">
      <t>カワ</t>
    </rPh>
    <rPh sb="1" eb="2">
      <t>ヌマ</t>
    </rPh>
    <rPh sb="2" eb="3">
      <t>グン</t>
    </rPh>
    <phoneticPr fontId="2"/>
  </si>
  <si>
    <t>福島県</t>
    <rPh sb="0" eb="2">
      <t>フクシマ</t>
    </rPh>
    <rPh sb="2" eb="3">
      <t>ケン</t>
    </rPh>
    <phoneticPr fontId="2"/>
  </si>
  <si>
    <t>※新聞の完全な銘柄指定、地域指定はできませんのでご了承下さい。</t>
    <rPh sb="1" eb="3">
      <t>シンブン</t>
    </rPh>
    <rPh sb="4" eb="6">
      <t>カンゼン</t>
    </rPh>
    <rPh sb="7" eb="9">
      <t>メイガラ</t>
    </rPh>
    <rPh sb="9" eb="11">
      <t>シテイ</t>
    </rPh>
    <rPh sb="12" eb="14">
      <t>チイキ</t>
    </rPh>
    <rPh sb="14" eb="16">
      <t>シテイ</t>
    </rPh>
    <rPh sb="24" eb="27">
      <t>ゴリョウショウ</t>
    </rPh>
    <rPh sb="27" eb="28">
      <t>クダ</t>
    </rPh>
    <phoneticPr fontId="2"/>
  </si>
  <si>
    <t>産経</t>
    <rPh sb="0" eb="1">
      <t>サンゴ</t>
    </rPh>
    <rPh sb="1" eb="2">
      <t>ケイザイ</t>
    </rPh>
    <phoneticPr fontId="2"/>
  </si>
  <si>
    <t>産経</t>
    <rPh sb="0" eb="1">
      <t>サンゴ</t>
    </rPh>
    <rPh sb="1" eb="2">
      <t>ケイザイ</t>
    </rPh>
    <phoneticPr fontId="2"/>
  </si>
  <si>
    <t>折込日</t>
    <rPh sb="0" eb="2">
      <t>オリコミ</t>
    </rPh>
    <rPh sb="2" eb="3">
      <t>ビ</t>
    </rPh>
    <phoneticPr fontId="2"/>
  </si>
  <si>
    <t>広告主名</t>
    <rPh sb="0" eb="2">
      <t>コウコク</t>
    </rPh>
    <rPh sb="2" eb="3">
      <t>ヌシ</t>
    </rPh>
    <rPh sb="3" eb="4">
      <t>メイ</t>
    </rPh>
    <phoneticPr fontId="2"/>
  </si>
  <si>
    <t>代理店</t>
    <rPh sb="0" eb="2">
      <t>ダイリ</t>
    </rPh>
    <rPh sb="2" eb="3">
      <t>テン</t>
    </rPh>
    <phoneticPr fontId="2"/>
  </si>
  <si>
    <t>折込日</t>
    <rPh sb="0" eb="2">
      <t>オリコミ</t>
    </rPh>
    <rPh sb="2" eb="3">
      <t>ビ</t>
    </rPh>
    <phoneticPr fontId="2"/>
  </si>
  <si>
    <t>代理店</t>
    <rPh sb="0" eb="2">
      <t>ダイリ</t>
    </rPh>
    <rPh sb="2" eb="3">
      <t>テン</t>
    </rPh>
    <phoneticPr fontId="2"/>
  </si>
  <si>
    <t>代理店</t>
    <rPh sb="0" eb="2">
      <t>ダイリ</t>
    </rPh>
    <rPh sb="2" eb="3">
      <t>テン</t>
    </rPh>
    <phoneticPr fontId="2"/>
  </si>
  <si>
    <t>折込日</t>
    <rPh sb="0" eb="2">
      <t>オリコミ</t>
    </rPh>
    <rPh sb="2" eb="3">
      <t>ビ</t>
    </rPh>
    <phoneticPr fontId="2"/>
  </si>
  <si>
    <t>折込日</t>
    <rPh sb="0" eb="2">
      <t>オリコミ</t>
    </rPh>
    <rPh sb="2" eb="3">
      <t>ビ</t>
    </rPh>
    <phoneticPr fontId="2"/>
  </si>
  <si>
    <t>代理店</t>
    <rPh sb="0" eb="2">
      <t>ダイリ</t>
    </rPh>
    <rPh sb="2" eb="3">
      <t>テン</t>
    </rPh>
    <phoneticPr fontId="2"/>
  </si>
  <si>
    <t>代理店</t>
    <rPh sb="0" eb="2">
      <t>ダイリ</t>
    </rPh>
    <rPh sb="2" eb="3">
      <t>テン</t>
    </rPh>
    <phoneticPr fontId="2"/>
  </si>
  <si>
    <t>折込日</t>
    <rPh sb="0" eb="2">
      <t>オリコミ</t>
    </rPh>
    <rPh sb="2" eb="3">
      <t>ビ</t>
    </rPh>
    <phoneticPr fontId="2"/>
  </si>
  <si>
    <t>代理店</t>
    <rPh sb="0" eb="2">
      <t>ダイリ</t>
    </rPh>
    <rPh sb="2" eb="3">
      <t>テン</t>
    </rPh>
    <phoneticPr fontId="2"/>
  </si>
  <si>
    <t>折込日</t>
    <rPh sb="0" eb="2">
      <t>オリコミ</t>
    </rPh>
    <rPh sb="2" eb="3">
      <t>ビ</t>
    </rPh>
    <phoneticPr fontId="2"/>
  </si>
  <si>
    <t>代理店</t>
    <rPh sb="0" eb="2">
      <t>ダイリ</t>
    </rPh>
    <rPh sb="2" eb="3">
      <t>テン</t>
    </rPh>
    <phoneticPr fontId="2"/>
  </si>
  <si>
    <t>折込日</t>
    <rPh sb="0" eb="2">
      <t>オリコミ</t>
    </rPh>
    <rPh sb="2" eb="3">
      <t>ビ</t>
    </rPh>
    <phoneticPr fontId="2"/>
  </si>
  <si>
    <t>折込日</t>
    <rPh sb="0" eb="2">
      <t>オリコミ</t>
    </rPh>
    <rPh sb="2" eb="3">
      <t>ビ</t>
    </rPh>
    <phoneticPr fontId="2"/>
  </si>
  <si>
    <t>代理店</t>
    <rPh sb="0" eb="2">
      <t>ダイリ</t>
    </rPh>
    <rPh sb="2" eb="3">
      <t>テン</t>
    </rPh>
    <phoneticPr fontId="2"/>
  </si>
  <si>
    <t>須賀川</t>
    <rPh sb="0" eb="3">
      <t>スカガワ</t>
    </rPh>
    <phoneticPr fontId="2"/>
  </si>
  <si>
    <t>日和田大内</t>
    <rPh sb="0" eb="1">
      <t>ヒ</t>
    </rPh>
    <rPh sb="1" eb="3">
      <t>ワダ</t>
    </rPh>
    <rPh sb="3" eb="5">
      <t>オオウチ</t>
    </rPh>
    <phoneticPr fontId="2"/>
  </si>
  <si>
    <t>南雲</t>
    <rPh sb="0" eb="2">
      <t>ナグモ</t>
    </rPh>
    <phoneticPr fontId="2"/>
  </si>
  <si>
    <t>楢葉町</t>
    <rPh sb="0" eb="1">
      <t>ナラ</t>
    </rPh>
    <rPh sb="1" eb="2">
      <t>ハ</t>
    </rPh>
    <rPh sb="2" eb="3">
      <t>マチ</t>
    </rPh>
    <phoneticPr fontId="2"/>
  </si>
  <si>
    <t>朝日</t>
    <rPh sb="0" eb="2">
      <t>アサヒ</t>
    </rPh>
    <phoneticPr fontId="2"/>
  </si>
  <si>
    <t>相馬郡</t>
    <rPh sb="0" eb="2">
      <t>ソウマ</t>
    </rPh>
    <rPh sb="2" eb="3">
      <t>グン</t>
    </rPh>
    <phoneticPr fontId="2"/>
  </si>
  <si>
    <t>河北</t>
    <rPh sb="0" eb="2">
      <t>カホク</t>
    </rPh>
    <phoneticPr fontId="2"/>
  </si>
  <si>
    <t>産経</t>
    <rPh sb="0" eb="2">
      <t>サンケイ</t>
    </rPh>
    <phoneticPr fontId="2"/>
  </si>
  <si>
    <t>斉藤</t>
    <rPh sb="0" eb="2">
      <t>サイトウ</t>
    </rPh>
    <phoneticPr fontId="2"/>
  </si>
  <si>
    <t>猪苗代町</t>
    <rPh sb="0" eb="3">
      <t>イナワシロ</t>
    </rPh>
    <rPh sb="3" eb="4">
      <t>マチ</t>
    </rPh>
    <phoneticPr fontId="2"/>
  </si>
  <si>
    <t>折込日</t>
    <rPh sb="0" eb="2">
      <t>オリコミ</t>
    </rPh>
    <rPh sb="2" eb="3">
      <t>ビ</t>
    </rPh>
    <phoneticPr fontId="2"/>
  </si>
  <si>
    <t>昭和村</t>
    <rPh sb="0" eb="2">
      <t>ショウワ</t>
    </rPh>
    <rPh sb="2" eb="3">
      <t>ムラ</t>
    </rPh>
    <phoneticPr fontId="2"/>
  </si>
  <si>
    <t>双葉町</t>
    <rPh sb="0" eb="2">
      <t>フタバ</t>
    </rPh>
    <rPh sb="2" eb="3">
      <t>マチ</t>
    </rPh>
    <phoneticPr fontId="2"/>
  </si>
  <si>
    <r>
      <t>大沼郡</t>
    </r>
    <r>
      <rPr>
        <sz val="10"/>
        <rFont val="ＭＳ Ｐ明朝"/>
        <family val="1"/>
        <charset val="128"/>
      </rPr>
      <t>　</t>
    </r>
    <rPh sb="0" eb="2">
      <t>オオヌマ</t>
    </rPh>
    <rPh sb="2" eb="3">
      <t>グン</t>
    </rPh>
    <phoneticPr fontId="2"/>
  </si>
  <si>
    <t>須賀川市</t>
    <rPh sb="0" eb="3">
      <t>スカガワ</t>
    </rPh>
    <rPh sb="3" eb="4">
      <t>シ</t>
    </rPh>
    <phoneticPr fontId="2"/>
  </si>
  <si>
    <t>三春町</t>
    <rPh sb="0" eb="2">
      <t>ミハル</t>
    </rPh>
    <rPh sb="2" eb="3">
      <t>マチ</t>
    </rPh>
    <phoneticPr fontId="2"/>
  </si>
  <si>
    <t>船引町</t>
    <rPh sb="0" eb="1">
      <t>フナヒキ</t>
    </rPh>
    <rPh sb="1" eb="2">
      <t>ヒ</t>
    </rPh>
    <rPh sb="2" eb="3">
      <t>マチ</t>
    </rPh>
    <phoneticPr fontId="2"/>
  </si>
  <si>
    <t>常葉町</t>
    <rPh sb="0" eb="1">
      <t>ツネ</t>
    </rPh>
    <rPh sb="1" eb="2">
      <t>ハ</t>
    </rPh>
    <rPh sb="2" eb="3">
      <t>マチ</t>
    </rPh>
    <phoneticPr fontId="2"/>
  </si>
  <si>
    <t>矢吹町</t>
    <rPh sb="0" eb="2">
      <t>ヤブキ</t>
    </rPh>
    <rPh sb="2" eb="3">
      <t>マチ</t>
    </rPh>
    <phoneticPr fontId="2"/>
  </si>
  <si>
    <t>木部</t>
    <rPh sb="0" eb="2">
      <t>モクブ</t>
    </rPh>
    <phoneticPr fontId="2"/>
  </si>
  <si>
    <t>★月曜日折込は出来ません</t>
    <rPh sb="1" eb="3">
      <t>ゲツヨウ</t>
    </rPh>
    <rPh sb="3" eb="4">
      <t>ビ</t>
    </rPh>
    <rPh sb="4" eb="6">
      <t>オリコミ</t>
    </rPh>
    <rPh sb="7" eb="9">
      <t>デキ</t>
    </rPh>
    <phoneticPr fontId="2"/>
  </si>
  <si>
    <r>
      <t>毎民西若松</t>
    </r>
    <r>
      <rPr>
        <sz val="8"/>
        <rFont val="ＭＳ Ｐ明朝"/>
        <family val="1"/>
        <charset val="128"/>
      </rPr>
      <t>※1</t>
    </r>
    <rPh sb="0" eb="1">
      <t>マイ</t>
    </rPh>
    <rPh sb="1" eb="2">
      <t>タミ</t>
    </rPh>
    <rPh sb="2" eb="3">
      <t>ニシ</t>
    </rPh>
    <rPh sb="3" eb="5">
      <t>ワカマツ</t>
    </rPh>
    <phoneticPr fontId="2"/>
  </si>
  <si>
    <r>
      <t>《三宅》</t>
    </r>
    <r>
      <rPr>
        <sz val="8"/>
        <color indexed="61"/>
        <rFont val="ＭＳ Ｐ明朝"/>
        <family val="1"/>
        <charset val="128"/>
      </rPr>
      <t>①</t>
    </r>
    <r>
      <rPr>
        <sz val="8"/>
        <rFont val="ＭＳ Ｐ明朝"/>
        <family val="1"/>
        <charset val="128"/>
      </rPr>
      <t>計</t>
    </r>
    <rPh sb="1" eb="3">
      <t>ミヤケ</t>
    </rPh>
    <rPh sb="5" eb="6">
      <t>ケイ</t>
    </rPh>
    <phoneticPr fontId="2"/>
  </si>
  <si>
    <t>湖南小檜山</t>
    <rPh sb="0" eb="1">
      <t>ミズウミ</t>
    </rPh>
    <rPh sb="1" eb="2">
      <t>ミナミ</t>
    </rPh>
    <rPh sb="2" eb="3">
      <t>コ</t>
    </rPh>
    <rPh sb="3" eb="4">
      <t>ヒノキ</t>
    </rPh>
    <rPh sb="4" eb="5">
      <t>ヤマ</t>
    </rPh>
    <phoneticPr fontId="2"/>
  </si>
  <si>
    <t>浪江町　</t>
    <rPh sb="0" eb="1">
      <t>ナニワ</t>
    </rPh>
    <rPh sb="1" eb="2">
      <t>エ</t>
    </rPh>
    <rPh sb="2" eb="3">
      <t>マチ</t>
    </rPh>
    <phoneticPr fontId="2"/>
  </si>
  <si>
    <t>会津　　　　坂下町</t>
    <rPh sb="0" eb="2">
      <t>アイヅ</t>
    </rPh>
    <rPh sb="6" eb="8">
      <t>サカシタ</t>
    </rPh>
    <rPh sb="8" eb="9">
      <t>マチ</t>
    </rPh>
    <phoneticPr fontId="2"/>
  </si>
  <si>
    <t>岩瀬郡鏡石町</t>
    <rPh sb="0" eb="2">
      <t>イワセ</t>
    </rPh>
    <rPh sb="2" eb="3">
      <t>グン</t>
    </rPh>
    <rPh sb="3" eb="4">
      <t>カガミ</t>
    </rPh>
    <rPh sb="4" eb="5">
      <t>イシ</t>
    </rPh>
    <rPh sb="5" eb="6">
      <t>マチ</t>
    </rPh>
    <phoneticPr fontId="2"/>
  </si>
  <si>
    <t xml:space="preserve"> 計</t>
    <rPh sb="1" eb="2">
      <t>ケイ</t>
    </rPh>
    <phoneticPr fontId="2"/>
  </si>
  <si>
    <t>計</t>
    <rPh sb="0" eb="1">
      <t>ケイ</t>
    </rPh>
    <phoneticPr fontId="2"/>
  </si>
  <si>
    <t>販売センター</t>
    <rPh sb="0" eb="2">
      <t>ハンバイ</t>
    </rPh>
    <phoneticPr fontId="2"/>
  </si>
  <si>
    <t>産経</t>
    <rPh sb="0" eb="1">
      <t>サンゴ</t>
    </rPh>
    <rPh sb="1" eb="2">
      <t>ケイザイ</t>
    </rPh>
    <phoneticPr fontId="2"/>
  </si>
  <si>
    <t>販売ｾﾝﾀｰ</t>
    <rPh sb="0" eb="2">
      <t>ハンバイ</t>
    </rPh>
    <phoneticPr fontId="2"/>
  </si>
  <si>
    <t>毎民掛田</t>
    <rPh sb="0" eb="1">
      <t>ゴト</t>
    </rPh>
    <rPh sb="1" eb="2">
      <t>タミ</t>
    </rPh>
    <rPh sb="2" eb="3">
      <t>カ</t>
    </rPh>
    <rPh sb="3" eb="4">
      <t>タ</t>
    </rPh>
    <phoneticPr fontId="2"/>
  </si>
  <si>
    <t>毎民ﾆｭｰﾀｳﾝ</t>
    <rPh sb="0" eb="1">
      <t>マイ</t>
    </rPh>
    <rPh sb="1" eb="2">
      <t>タミ</t>
    </rPh>
    <phoneticPr fontId="2"/>
  </si>
  <si>
    <t>毎民販売</t>
    <rPh sb="0" eb="1">
      <t>マイ</t>
    </rPh>
    <rPh sb="1" eb="2">
      <t>タミ</t>
    </rPh>
    <rPh sb="2" eb="4">
      <t>ハンバイ</t>
    </rPh>
    <phoneticPr fontId="2"/>
  </si>
  <si>
    <t>毎民阿部</t>
    <rPh sb="0" eb="1">
      <t>マイ</t>
    </rPh>
    <rPh sb="1" eb="2">
      <t>ミン</t>
    </rPh>
    <rPh sb="2" eb="4">
      <t>アベ</t>
    </rPh>
    <phoneticPr fontId="2"/>
  </si>
  <si>
    <t>毎民日新</t>
    <rPh sb="0" eb="1">
      <t>マイ</t>
    </rPh>
    <rPh sb="1" eb="2">
      <t>タミ</t>
    </rPh>
    <rPh sb="2" eb="4">
      <t>ニッシン</t>
    </rPh>
    <phoneticPr fontId="2"/>
  </si>
  <si>
    <t>毎民門田</t>
    <rPh sb="0" eb="1">
      <t>マイ</t>
    </rPh>
    <rPh sb="1" eb="2">
      <t>タミ</t>
    </rPh>
    <rPh sb="2" eb="3">
      <t>モン</t>
    </rPh>
    <rPh sb="3" eb="4">
      <t>タ</t>
    </rPh>
    <phoneticPr fontId="2"/>
  </si>
  <si>
    <t>毎民一箕</t>
    <rPh sb="0" eb="1">
      <t>マイ</t>
    </rPh>
    <rPh sb="1" eb="2">
      <t>タミ</t>
    </rPh>
    <rPh sb="2" eb="3">
      <t>イチ</t>
    </rPh>
    <rPh sb="3" eb="4">
      <t>箕</t>
    </rPh>
    <phoneticPr fontId="2"/>
  </si>
  <si>
    <t>毎民北部</t>
    <rPh sb="0" eb="1">
      <t>マイ</t>
    </rPh>
    <rPh sb="1" eb="2">
      <t>ミン</t>
    </rPh>
    <rPh sb="2" eb="4">
      <t>ホクブ</t>
    </rPh>
    <phoneticPr fontId="2"/>
  </si>
  <si>
    <t>守山馬場</t>
    <rPh sb="0" eb="1">
      <t>モリ</t>
    </rPh>
    <rPh sb="1" eb="2">
      <t>ヤマ</t>
    </rPh>
    <rPh sb="2" eb="4">
      <t>ババ</t>
    </rPh>
    <phoneticPr fontId="2"/>
  </si>
  <si>
    <t>柳橋桑島</t>
    <rPh sb="0" eb="1">
      <t>ヤナギ</t>
    </rPh>
    <rPh sb="1" eb="2">
      <t>ハシ</t>
    </rPh>
    <rPh sb="2" eb="4">
      <t>クワシマ</t>
    </rPh>
    <phoneticPr fontId="2"/>
  </si>
  <si>
    <t>三宅春日</t>
    <rPh sb="0" eb="2">
      <t>ミヤケ</t>
    </rPh>
    <rPh sb="2" eb="4">
      <t>カスガ</t>
    </rPh>
    <phoneticPr fontId="2"/>
  </si>
  <si>
    <t>三宅岡山</t>
    <rPh sb="0" eb="2">
      <t>ミヤケ</t>
    </rPh>
    <rPh sb="2" eb="4">
      <t>オカヤマ</t>
    </rPh>
    <phoneticPr fontId="2"/>
  </si>
  <si>
    <t>三宅森合</t>
    <rPh sb="0" eb="2">
      <t>ミヤケ</t>
    </rPh>
    <rPh sb="2" eb="3">
      <t>モリ</t>
    </rPh>
    <rPh sb="3" eb="4">
      <t>ア</t>
    </rPh>
    <phoneticPr fontId="2"/>
  </si>
  <si>
    <t>三宅渡利</t>
    <rPh sb="0" eb="2">
      <t>ミヤケ</t>
    </rPh>
    <rPh sb="2" eb="3">
      <t>ワタ</t>
    </rPh>
    <rPh sb="3" eb="4">
      <t>リ</t>
    </rPh>
    <phoneticPr fontId="2"/>
  </si>
  <si>
    <t>三宅大森</t>
    <rPh sb="0" eb="2">
      <t>ミヤケ</t>
    </rPh>
    <rPh sb="2" eb="4">
      <t>オオモリ</t>
    </rPh>
    <phoneticPr fontId="2"/>
  </si>
  <si>
    <t>三宅西中央</t>
    <rPh sb="0" eb="2">
      <t>ミヤケ</t>
    </rPh>
    <rPh sb="2" eb="3">
      <t>ニシ</t>
    </rPh>
    <rPh sb="3" eb="5">
      <t>チュウオウ</t>
    </rPh>
    <phoneticPr fontId="2"/>
  </si>
  <si>
    <t>三宅吾妻</t>
    <rPh sb="0" eb="2">
      <t>ミヤケ</t>
    </rPh>
    <rPh sb="2" eb="4">
      <t>アガツマ</t>
    </rPh>
    <phoneticPr fontId="2"/>
  </si>
  <si>
    <t>読売中央</t>
    <rPh sb="0" eb="1">
      <t>ヨ</t>
    </rPh>
    <rPh sb="1" eb="2">
      <t>ウ</t>
    </rPh>
    <rPh sb="2" eb="4">
      <t>チュウオウ</t>
    </rPh>
    <phoneticPr fontId="2"/>
  </si>
  <si>
    <t>読売渡利</t>
    <rPh sb="2" eb="3">
      <t>ワタ</t>
    </rPh>
    <rPh sb="3" eb="4">
      <t>リ</t>
    </rPh>
    <phoneticPr fontId="2"/>
  </si>
  <si>
    <t>読売東部</t>
    <rPh sb="2" eb="4">
      <t>トウブ</t>
    </rPh>
    <phoneticPr fontId="2"/>
  </si>
  <si>
    <t>読売西部</t>
    <rPh sb="2" eb="4">
      <t>セイブ</t>
    </rPh>
    <phoneticPr fontId="2"/>
  </si>
  <si>
    <t>読売南部</t>
    <rPh sb="2" eb="4">
      <t>ナンブ</t>
    </rPh>
    <phoneticPr fontId="2"/>
  </si>
  <si>
    <t>読売笹谷</t>
    <rPh sb="2" eb="4">
      <t>ササタニ</t>
    </rPh>
    <phoneticPr fontId="2"/>
  </si>
  <si>
    <t>読売須南</t>
    <rPh sb="2" eb="3">
      <t>ス</t>
    </rPh>
    <rPh sb="3" eb="4">
      <t>ミナミ</t>
    </rPh>
    <phoneticPr fontId="2"/>
  </si>
  <si>
    <t>木部本店</t>
    <rPh sb="0" eb="1">
      <t>キ</t>
    </rPh>
    <rPh sb="1" eb="2">
      <t>ブ</t>
    </rPh>
    <rPh sb="2" eb="4">
      <t>ホンテン</t>
    </rPh>
    <phoneticPr fontId="2"/>
  </si>
  <si>
    <t>木部北部</t>
    <rPh sb="0" eb="1">
      <t>キ</t>
    </rPh>
    <rPh sb="1" eb="2">
      <t>ブ</t>
    </rPh>
    <rPh sb="2" eb="4">
      <t>ホクブ</t>
    </rPh>
    <phoneticPr fontId="2"/>
  </si>
  <si>
    <t>木部南部</t>
    <rPh sb="0" eb="1">
      <t>キ</t>
    </rPh>
    <rPh sb="1" eb="2">
      <t>ブ</t>
    </rPh>
    <rPh sb="2" eb="4">
      <t>ナンブ</t>
    </rPh>
    <phoneticPr fontId="2"/>
  </si>
  <si>
    <t>野沢船橋</t>
    <rPh sb="0" eb="2">
      <t>ノザワ</t>
    </rPh>
    <rPh sb="2" eb="3">
      <t>フネ</t>
    </rPh>
    <rPh sb="3" eb="4">
      <t>フナハシ</t>
    </rPh>
    <phoneticPr fontId="2"/>
  </si>
  <si>
    <t>奥川井上</t>
    <rPh sb="0" eb="1">
      <t>オク</t>
    </rPh>
    <rPh sb="1" eb="2">
      <t>カワ</t>
    </rPh>
    <rPh sb="2" eb="4">
      <t>イノウエ</t>
    </rPh>
    <phoneticPr fontId="2"/>
  </si>
  <si>
    <t>読売東部</t>
    <rPh sb="0" eb="1">
      <t>ヨ</t>
    </rPh>
    <rPh sb="1" eb="2">
      <t>ウ</t>
    </rPh>
    <rPh sb="2" eb="4">
      <t>トウブ</t>
    </rPh>
    <phoneticPr fontId="2"/>
  </si>
  <si>
    <t>読売北部</t>
    <rPh sb="0" eb="1">
      <t>ヨ</t>
    </rPh>
    <rPh sb="1" eb="2">
      <t>ウ</t>
    </rPh>
    <rPh sb="2" eb="4">
      <t>ホクブ</t>
    </rPh>
    <phoneticPr fontId="2"/>
  </si>
  <si>
    <t>読売三穂田</t>
    <rPh sb="0" eb="1">
      <t>ヨ</t>
    </rPh>
    <rPh sb="1" eb="2">
      <t>ウ</t>
    </rPh>
    <rPh sb="2" eb="3">
      <t>サン</t>
    </rPh>
    <rPh sb="3" eb="4">
      <t>ホ</t>
    </rPh>
    <rPh sb="4" eb="5">
      <t>タ</t>
    </rPh>
    <phoneticPr fontId="2"/>
  </si>
  <si>
    <t>朝日金谷川</t>
    <rPh sb="0" eb="2">
      <t>アサヒ</t>
    </rPh>
    <rPh sb="2" eb="3">
      <t>カネ</t>
    </rPh>
    <rPh sb="3" eb="4">
      <t>タニ</t>
    </rPh>
    <rPh sb="4" eb="5">
      <t>カワ</t>
    </rPh>
    <phoneticPr fontId="2"/>
  </si>
  <si>
    <t>毎民佐藤</t>
    <rPh sb="0" eb="1">
      <t>マイ</t>
    </rPh>
    <rPh sb="1" eb="2">
      <t>タミ</t>
    </rPh>
    <rPh sb="2" eb="4">
      <t>サトウ</t>
    </rPh>
    <phoneticPr fontId="2"/>
  </si>
  <si>
    <t>読売南部</t>
    <rPh sb="0" eb="1">
      <t>ヨ</t>
    </rPh>
    <rPh sb="1" eb="2">
      <t>ウ</t>
    </rPh>
    <rPh sb="2" eb="4">
      <t>ナンブ</t>
    </rPh>
    <phoneticPr fontId="2"/>
  </si>
  <si>
    <t>読売谷川瀬</t>
    <rPh sb="0" eb="1">
      <t>ヨ</t>
    </rPh>
    <rPh sb="1" eb="2">
      <t>ウ</t>
    </rPh>
    <rPh sb="2" eb="4">
      <t>タニカワ</t>
    </rPh>
    <rPh sb="4" eb="5">
      <t>セ</t>
    </rPh>
    <phoneticPr fontId="2"/>
  </si>
  <si>
    <t>読売城西</t>
    <rPh sb="0" eb="1">
      <t>ヨ</t>
    </rPh>
    <rPh sb="1" eb="2">
      <t>ウ</t>
    </rPh>
    <rPh sb="2" eb="3">
      <t>シロ</t>
    </rPh>
    <rPh sb="3" eb="4">
      <t>ニシ</t>
    </rPh>
    <phoneticPr fontId="2"/>
  </si>
  <si>
    <r>
      <t>毎民本宮</t>
    </r>
    <r>
      <rPr>
        <sz val="8"/>
        <rFont val="ＭＳ Ｐ明朝"/>
        <family val="1"/>
        <charset val="128"/>
      </rPr>
      <t>※2</t>
    </r>
    <rPh sb="0" eb="1">
      <t>ゴト</t>
    </rPh>
    <rPh sb="1" eb="2">
      <t>タミ</t>
    </rPh>
    <rPh sb="2" eb="4">
      <t>モトミヤ</t>
    </rPh>
    <phoneticPr fontId="2"/>
  </si>
  <si>
    <t>久之浜</t>
    <rPh sb="0" eb="1">
      <t>ヒサ</t>
    </rPh>
    <rPh sb="1" eb="2">
      <t>ノ</t>
    </rPh>
    <rPh sb="2" eb="3">
      <t>ハマ</t>
    </rPh>
    <phoneticPr fontId="2"/>
  </si>
  <si>
    <t>横田新聞販売</t>
    <rPh sb="0" eb="2">
      <t>ヨコタ</t>
    </rPh>
    <rPh sb="2" eb="4">
      <t>シンブン</t>
    </rPh>
    <rPh sb="4" eb="6">
      <t>ハンバイ</t>
    </rPh>
    <phoneticPr fontId="2"/>
  </si>
  <si>
    <t>四倉</t>
    <rPh sb="0" eb="1">
      <t>ヨン</t>
    </rPh>
    <rPh sb="1" eb="2">
      <t>クラ</t>
    </rPh>
    <phoneticPr fontId="2"/>
  </si>
  <si>
    <t>泉崎村</t>
    <rPh sb="0" eb="1">
      <t>イズミ</t>
    </rPh>
    <rPh sb="1" eb="2">
      <t>サキ</t>
    </rPh>
    <rPh sb="2" eb="3">
      <t>ムラ</t>
    </rPh>
    <phoneticPr fontId="2"/>
  </si>
  <si>
    <t>湖南斎藤</t>
    <rPh sb="0" eb="1">
      <t>ミズウミ</t>
    </rPh>
    <rPh sb="1" eb="2">
      <t>ミナミ</t>
    </rPh>
    <rPh sb="2" eb="4">
      <t>サイトウ</t>
    </rPh>
    <phoneticPr fontId="2"/>
  </si>
  <si>
    <t>田村市</t>
    <rPh sb="0" eb="2">
      <t>タムラ</t>
    </rPh>
    <rPh sb="2" eb="3">
      <t>シ</t>
    </rPh>
    <phoneticPr fontId="2"/>
  </si>
  <si>
    <t>読売</t>
    <rPh sb="0" eb="2">
      <t>ヨミウリ</t>
    </rPh>
    <phoneticPr fontId="2"/>
  </si>
  <si>
    <t>読売保原</t>
    <rPh sb="0" eb="2">
      <t>ヨミウリ</t>
    </rPh>
    <rPh sb="2" eb="3">
      <t>ホ</t>
    </rPh>
    <rPh sb="3" eb="4">
      <t>ハラ</t>
    </rPh>
    <phoneticPr fontId="2"/>
  </si>
  <si>
    <t>読売開成</t>
    <rPh sb="0" eb="1">
      <t>ヨ</t>
    </rPh>
    <rPh sb="1" eb="2">
      <t>ウ</t>
    </rPh>
    <rPh sb="2" eb="3">
      <t>ヒラ</t>
    </rPh>
    <rPh sb="3" eb="4">
      <t>ナ</t>
    </rPh>
    <phoneticPr fontId="2"/>
  </si>
  <si>
    <t>毎民西部</t>
    <rPh sb="0" eb="1">
      <t>マイ</t>
    </rPh>
    <rPh sb="1" eb="2">
      <t>ミン</t>
    </rPh>
    <rPh sb="2" eb="4">
      <t>セイブ</t>
    </rPh>
    <phoneticPr fontId="2"/>
  </si>
  <si>
    <r>
      <t>読売西部</t>
    </r>
    <r>
      <rPr>
        <sz val="8"/>
        <rFont val="ＭＳ Ｐ明朝"/>
        <family val="1"/>
        <charset val="128"/>
      </rPr>
      <t>※2</t>
    </r>
    <rPh sb="0" eb="1">
      <t>ヨ</t>
    </rPh>
    <rPh sb="1" eb="2">
      <t>ウ</t>
    </rPh>
    <rPh sb="2" eb="4">
      <t>セイブ</t>
    </rPh>
    <phoneticPr fontId="2"/>
  </si>
  <si>
    <r>
      <t>朝日北部</t>
    </r>
    <r>
      <rPr>
        <sz val="8"/>
        <rFont val="ＭＳ Ｐ明朝"/>
        <family val="1"/>
        <charset val="128"/>
      </rPr>
      <t>※3</t>
    </r>
    <rPh sb="0" eb="1">
      <t>アサ</t>
    </rPh>
    <rPh sb="1" eb="2">
      <t>ヒ</t>
    </rPh>
    <rPh sb="2" eb="4">
      <t>ホクブ</t>
    </rPh>
    <phoneticPr fontId="2"/>
  </si>
  <si>
    <r>
      <t>朝日東部</t>
    </r>
    <r>
      <rPr>
        <sz val="8"/>
        <rFont val="ＭＳ Ｐ明朝"/>
        <family val="1"/>
        <charset val="128"/>
      </rPr>
      <t>※4</t>
    </r>
    <rPh sb="0" eb="1">
      <t>アサ</t>
    </rPh>
    <rPh sb="1" eb="2">
      <t>ヒ</t>
    </rPh>
    <rPh sb="2" eb="4">
      <t>トウブ</t>
    </rPh>
    <phoneticPr fontId="2"/>
  </si>
  <si>
    <t>朝日会津若松</t>
    <rPh sb="0" eb="1">
      <t>アサ</t>
    </rPh>
    <rPh sb="1" eb="2">
      <t>ヒ</t>
    </rPh>
    <rPh sb="2" eb="6">
      <t>アイヅワカマツ</t>
    </rPh>
    <phoneticPr fontId="2"/>
  </si>
  <si>
    <t>※1　会津若松市北会津町を含む</t>
    <rPh sb="3" eb="8">
      <t>アイヅワカマツシ</t>
    </rPh>
    <rPh sb="8" eb="9">
      <t>キタ</t>
    </rPh>
    <rPh sb="9" eb="12">
      <t>アイヅマチ</t>
    </rPh>
    <rPh sb="13" eb="14">
      <t>フク</t>
    </rPh>
    <phoneticPr fontId="2"/>
  </si>
  <si>
    <t>大越町</t>
    <rPh sb="0" eb="2">
      <t>オオコシ</t>
    </rPh>
    <rPh sb="2" eb="3">
      <t>マチ</t>
    </rPh>
    <phoneticPr fontId="2"/>
  </si>
  <si>
    <t>滝根町</t>
    <rPh sb="0" eb="1">
      <t>タキ</t>
    </rPh>
    <rPh sb="1" eb="2">
      <t>ネ</t>
    </rPh>
    <rPh sb="2" eb="3">
      <t>マチ</t>
    </rPh>
    <phoneticPr fontId="2"/>
  </si>
  <si>
    <t>小野町</t>
    <rPh sb="0" eb="2">
      <t>オノ</t>
    </rPh>
    <rPh sb="2" eb="3">
      <t>マチ</t>
    </rPh>
    <phoneticPr fontId="2"/>
  </si>
  <si>
    <t>(旧)白河市  　　</t>
    <rPh sb="1" eb="2">
      <t>キュウ</t>
    </rPh>
    <rPh sb="3" eb="5">
      <t>シラカワ</t>
    </rPh>
    <rPh sb="5" eb="6">
      <t>シ</t>
    </rPh>
    <phoneticPr fontId="2"/>
  </si>
  <si>
    <t>(旧)東村</t>
    <rPh sb="1" eb="2">
      <t>キュウ</t>
    </rPh>
    <rPh sb="3" eb="4">
      <t>ヒガシ</t>
    </rPh>
    <rPh sb="4" eb="5">
      <t>ムラ</t>
    </rPh>
    <phoneticPr fontId="2"/>
  </si>
  <si>
    <t>(旧)表郷村</t>
    <rPh sb="1" eb="2">
      <t>キュウ</t>
    </rPh>
    <rPh sb="3" eb="4">
      <t>オモテ</t>
    </rPh>
    <rPh sb="4" eb="5">
      <t>サト</t>
    </rPh>
    <rPh sb="5" eb="6">
      <t>ムラ</t>
    </rPh>
    <phoneticPr fontId="2"/>
  </si>
  <si>
    <t>※新聞の完全な銘柄指定、地域指定はできませんのでご了承下さい。</t>
    <rPh sb="1" eb="3">
      <t>シンブン</t>
    </rPh>
    <rPh sb="4" eb="6">
      <t>カンゼン</t>
    </rPh>
    <rPh sb="7" eb="9">
      <t>メイガラ</t>
    </rPh>
    <rPh sb="9" eb="11">
      <t>シテイ</t>
    </rPh>
    <rPh sb="12" eb="14">
      <t>チイキ</t>
    </rPh>
    <rPh sb="14" eb="16">
      <t>シテイ</t>
    </rPh>
    <rPh sb="24" eb="27">
      <t>ゴリョウショウ</t>
    </rPh>
    <rPh sb="27" eb="28">
      <t>クダ</t>
    </rPh>
    <phoneticPr fontId="2"/>
  </si>
  <si>
    <t>(旧)　　　　　　二本松市　　</t>
    <rPh sb="1" eb="2">
      <t>キュウ</t>
    </rPh>
    <rPh sb="9" eb="12">
      <t>ニホンマツ</t>
    </rPh>
    <rPh sb="12" eb="13">
      <t>シ</t>
    </rPh>
    <phoneticPr fontId="2"/>
  </si>
  <si>
    <t>(旧)安達町</t>
    <rPh sb="1" eb="2">
      <t>キュウ</t>
    </rPh>
    <rPh sb="3" eb="5">
      <t>アダチ</t>
    </rPh>
    <rPh sb="5" eb="6">
      <t>マチ</t>
    </rPh>
    <phoneticPr fontId="2"/>
  </si>
  <si>
    <t>(旧)岩代町</t>
    <rPh sb="1" eb="2">
      <t>キュウ</t>
    </rPh>
    <rPh sb="3" eb="5">
      <t>イワシロ</t>
    </rPh>
    <rPh sb="5" eb="6">
      <t>マチ</t>
    </rPh>
    <phoneticPr fontId="2"/>
  </si>
  <si>
    <t>(旧)東和町</t>
    <rPh sb="1" eb="2">
      <t>キュウ</t>
    </rPh>
    <rPh sb="3" eb="5">
      <t>トウワ</t>
    </rPh>
    <rPh sb="5" eb="6">
      <t>マチ</t>
    </rPh>
    <phoneticPr fontId="2"/>
  </si>
  <si>
    <t>(旧)伊達町</t>
    <rPh sb="1" eb="2">
      <t>キュウ</t>
    </rPh>
    <rPh sb="3" eb="5">
      <t>ダテ</t>
    </rPh>
    <rPh sb="5" eb="6">
      <t>マチ</t>
    </rPh>
    <phoneticPr fontId="2"/>
  </si>
  <si>
    <t>(旧)梁川町</t>
    <rPh sb="1" eb="2">
      <t>キュウ</t>
    </rPh>
    <rPh sb="3" eb="4">
      <t>リョウ</t>
    </rPh>
    <rPh sb="4" eb="5">
      <t>カワ</t>
    </rPh>
    <rPh sb="5" eb="6">
      <t>マチ</t>
    </rPh>
    <phoneticPr fontId="2"/>
  </si>
  <si>
    <t>(旧)保原町</t>
    <rPh sb="1" eb="2">
      <t>キュウ</t>
    </rPh>
    <rPh sb="3" eb="5">
      <t>ホバラ</t>
    </rPh>
    <rPh sb="5" eb="6">
      <t>マチ</t>
    </rPh>
    <phoneticPr fontId="2"/>
  </si>
  <si>
    <t>(旧)霊山町</t>
    <rPh sb="1" eb="2">
      <t>キュウ</t>
    </rPh>
    <rPh sb="3" eb="4">
      <t>タマ</t>
    </rPh>
    <rPh sb="4" eb="5">
      <t>ヤマ</t>
    </rPh>
    <rPh sb="5" eb="6">
      <t>マチ</t>
    </rPh>
    <phoneticPr fontId="2"/>
  </si>
  <si>
    <t>※　新聞の完全な銘柄指定、地域指定はできませんのでご了承下さい。</t>
    <rPh sb="2" eb="4">
      <t>シンブン</t>
    </rPh>
    <rPh sb="5" eb="7">
      <t>カンゼン</t>
    </rPh>
    <rPh sb="8" eb="10">
      <t>メイガラ</t>
    </rPh>
    <rPh sb="10" eb="12">
      <t>シテイ</t>
    </rPh>
    <rPh sb="13" eb="15">
      <t>チイキ</t>
    </rPh>
    <rPh sb="15" eb="17">
      <t>シテイ</t>
    </rPh>
    <rPh sb="25" eb="28">
      <t>ゴリョウショウ</t>
    </rPh>
    <rPh sb="28" eb="29">
      <t>クダ</t>
    </rPh>
    <phoneticPr fontId="2"/>
  </si>
  <si>
    <t>(旧)原町市</t>
    <rPh sb="1" eb="2">
      <t>キュウ</t>
    </rPh>
    <rPh sb="3" eb="5">
      <t>ハラマチ</t>
    </rPh>
    <rPh sb="5" eb="6">
      <t>シ</t>
    </rPh>
    <phoneticPr fontId="2"/>
  </si>
  <si>
    <t>南相馬市</t>
    <rPh sb="0" eb="1">
      <t>ミナミ</t>
    </rPh>
    <rPh sb="1" eb="3">
      <t>ソウマ</t>
    </rPh>
    <rPh sb="3" eb="4">
      <t>シ</t>
    </rPh>
    <phoneticPr fontId="2"/>
  </si>
  <si>
    <t>(旧)小高町</t>
    <rPh sb="1" eb="2">
      <t>キュウ</t>
    </rPh>
    <rPh sb="3" eb="5">
      <t>オダカ</t>
    </rPh>
    <rPh sb="5" eb="6">
      <t>マチ</t>
    </rPh>
    <phoneticPr fontId="2"/>
  </si>
  <si>
    <t>(旧)鹿島町</t>
    <rPh sb="1" eb="2">
      <t>キュウ</t>
    </rPh>
    <rPh sb="3" eb="5">
      <t>カシマ</t>
    </rPh>
    <rPh sb="5" eb="6">
      <t>マチ</t>
    </rPh>
    <phoneticPr fontId="2"/>
  </si>
  <si>
    <t>(旧)河東町</t>
    <rPh sb="1" eb="2">
      <t>キュウ</t>
    </rPh>
    <rPh sb="3" eb="4">
      <t>カワ</t>
    </rPh>
    <rPh sb="4" eb="5">
      <t>ヒガシ</t>
    </rPh>
    <rPh sb="5" eb="6">
      <t>マチ</t>
    </rPh>
    <phoneticPr fontId="2"/>
  </si>
  <si>
    <t>(旧)塩川町</t>
    <rPh sb="1" eb="2">
      <t>キュウ</t>
    </rPh>
    <rPh sb="3" eb="5">
      <t>シオカワ</t>
    </rPh>
    <rPh sb="5" eb="6">
      <t>マチ</t>
    </rPh>
    <phoneticPr fontId="2"/>
  </si>
  <si>
    <t>(旧)山都町</t>
    <rPh sb="1" eb="2">
      <t>キュウ</t>
    </rPh>
    <rPh sb="3" eb="4">
      <t>ヤマ</t>
    </rPh>
    <rPh sb="4" eb="5">
      <t>ミヤコ</t>
    </rPh>
    <rPh sb="5" eb="6">
      <t>マチ</t>
    </rPh>
    <phoneticPr fontId="2"/>
  </si>
  <si>
    <t>※ 新聞の完全な銘柄指定、地域指定はできませんのでご了承下さい。</t>
    <rPh sb="2" eb="4">
      <t>シンブン</t>
    </rPh>
    <rPh sb="5" eb="7">
      <t>カンゼン</t>
    </rPh>
    <rPh sb="8" eb="10">
      <t>メイガラ</t>
    </rPh>
    <rPh sb="10" eb="12">
      <t>シテイ</t>
    </rPh>
    <rPh sb="13" eb="15">
      <t>チイキ</t>
    </rPh>
    <rPh sb="15" eb="17">
      <t>シテイ</t>
    </rPh>
    <rPh sb="25" eb="28">
      <t>ゴリョウショウ</t>
    </rPh>
    <rPh sb="28" eb="29">
      <t>クダ</t>
    </rPh>
    <phoneticPr fontId="2"/>
  </si>
  <si>
    <t>会津美里町</t>
    <rPh sb="0" eb="2">
      <t>アイヅ</t>
    </rPh>
    <rPh sb="2" eb="4">
      <t>ミサト</t>
    </rPh>
    <rPh sb="4" eb="5">
      <t>マチ</t>
    </rPh>
    <phoneticPr fontId="2"/>
  </si>
  <si>
    <t>伊達市</t>
    <rPh sb="0" eb="2">
      <t>ダテ</t>
    </rPh>
    <rPh sb="2" eb="3">
      <t>シ</t>
    </rPh>
    <phoneticPr fontId="2"/>
  </si>
  <si>
    <t>（旧)喜多方市</t>
    <rPh sb="1" eb="2">
      <t>キュウ</t>
    </rPh>
    <rPh sb="3" eb="6">
      <t>キタカタ</t>
    </rPh>
    <rPh sb="6" eb="7">
      <t>シ</t>
    </rPh>
    <phoneticPr fontId="2"/>
  </si>
  <si>
    <t>※2　河沼郡湯川村の一部を含む</t>
    <rPh sb="3" eb="6">
      <t>カワヌマグン</t>
    </rPh>
    <rPh sb="6" eb="9">
      <t>ユガワムラ</t>
    </rPh>
    <rPh sb="10" eb="11">
      <t>1</t>
    </rPh>
    <rPh sb="11" eb="12">
      <t>ブ</t>
    </rPh>
    <rPh sb="13" eb="14">
      <t>フク</t>
    </rPh>
    <phoneticPr fontId="2"/>
  </si>
  <si>
    <t>※1　二本松市の（旧）安達町の一部を含む</t>
    <rPh sb="3" eb="6">
      <t>ニホンマツ</t>
    </rPh>
    <rPh sb="6" eb="7">
      <t>シ</t>
    </rPh>
    <rPh sb="9" eb="10">
      <t>キュウ</t>
    </rPh>
    <rPh sb="11" eb="13">
      <t>アダチ</t>
    </rPh>
    <rPh sb="13" eb="14">
      <t>マチ</t>
    </rPh>
    <rPh sb="15" eb="17">
      <t>イチブ</t>
    </rPh>
    <rPh sb="18" eb="19">
      <t>フク</t>
    </rPh>
    <phoneticPr fontId="2"/>
  </si>
  <si>
    <t>南会津町</t>
    <rPh sb="0" eb="1">
      <t>ミナミ</t>
    </rPh>
    <rPh sb="1" eb="3">
      <t>アイヅ</t>
    </rPh>
    <rPh sb="3" eb="4">
      <t>チョウ</t>
    </rPh>
    <phoneticPr fontId="2"/>
  </si>
  <si>
    <t>福島県</t>
    <rPh sb="0" eb="3">
      <t>フクシマケン</t>
    </rPh>
    <phoneticPr fontId="2"/>
  </si>
  <si>
    <t>※1　石川郡玉川村の一部を含む</t>
    <rPh sb="3" eb="5">
      <t>イシカワ</t>
    </rPh>
    <rPh sb="5" eb="6">
      <t>グン</t>
    </rPh>
    <rPh sb="6" eb="8">
      <t>タマカワ</t>
    </rPh>
    <rPh sb="8" eb="9">
      <t>ムラ</t>
    </rPh>
    <rPh sb="10" eb="12">
      <t>イチブ</t>
    </rPh>
    <rPh sb="13" eb="14">
      <t>フク</t>
    </rPh>
    <phoneticPr fontId="2"/>
  </si>
  <si>
    <t>※3　岩瀬郡天栄村の一部を含む</t>
    <rPh sb="3" eb="5">
      <t>イワセ</t>
    </rPh>
    <rPh sb="5" eb="6">
      <t>グン</t>
    </rPh>
    <rPh sb="6" eb="8">
      <t>テンエイ</t>
    </rPh>
    <rPh sb="8" eb="9">
      <t>ムラ</t>
    </rPh>
    <rPh sb="10" eb="12">
      <t>イチブ</t>
    </rPh>
    <rPh sb="13" eb="14">
      <t>フク</t>
    </rPh>
    <phoneticPr fontId="2"/>
  </si>
  <si>
    <t>本宮市</t>
    <rPh sb="0" eb="2">
      <t>モトミヤ</t>
    </rPh>
    <rPh sb="2" eb="3">
      <t>シ</t>
    </rPh>
    <phoneticPr fontId="2"/>
  </si>
  <si>
    <t>須賀川市と西白河郡に含まれる</t>
    <rPh sb="0" eb="3">
      <t>スカガワ</t>
    </rPh>
    <rPh sb="3" eb="4">
      <t>シ</t>
    </rPh>
    <rPh sb="5" eb="6">
      <t>セイ</t>
    </rPh>
    <rPh sb="6" eb="8">
      <t>シラカワ</t>
    </rPh>
    <rPh sb="8" eb="9">
      <t>グン</t>
    </rPh>
    <rPh sb="10" eb="11">
      <t>フク</t>
    </rPh>
    <phoneticPr fontId="2"/>
  </si>
  <si>
    <t>読売大川原</t>
    <rPh sb="0" eb="1">
      <t>ヨ</t>
    </rPh>
    <rPh sb="1" eb="2">
      <t>バイ</t>
    </rPh>
    <rPh sb="2" eb="4">
      <t>オオカワ</t>
    </rPh>
    <rPh sb="4" eb="5">
      <t>ハラ</t>
    </rPh>
    <phoneticPr fontId="2"/>
  </si>
  <si>
    <t>(旧)本宮町</t>
    <rPh sb="1" eb="2">
      <t>キュウ</t>
    </rPh>
    <rPh sb="3" eb="4">
      <t>ホン</t>
    </rPh>
    <rPh sb="4" eb="5">
      <t>ミヤ</t>
    </rPh>
    <rPh sb="5" eb="6">
      <t>マチ</t>
    </rPh>
    <phoneticPr fontId="2"/>
  </si>
  <si>
    <t>郡山桑野</t>
    <rPh sb="0" eb="2">
      <t>コオリヤマ</t>
    </rPh>
    <rPh sb="2" eb="4">
      <t>クワノ</t>
    </rPh>
    <phoneticPr fontId="2"/>
  </si>
  <si>
    <t>郡山片平</t>
    <rPh sb="0" eb="2">
      <t>コオリヤマ</t>
    </rPh>
    <rPh sb="2" eb="4">
      <t>カタヒラ</t>
    </rPh>
    <phoneticPr fontId="2"/>
  </si>
  <si>
    <t>※1　須賀川市の一部を含む</t>
    <rPh sb="3" eb="5">
      <t>スガ</t>
    </rPh>
    <rPh sb="5" eb="6">
      <t>カワ</t>
    </rPh>
    <rPh sb="6" eb="7">
      <t>シ</t>
    </rPh>
    <rPh sb="8" eb="10">
      <t>イチブ</t>
    </rPh>
    <rPh sb="11" eb="12">
      <t>フク</t>
    </rPh>
    <phoneticPr fontId="2"/>
  </si>
  <si>
    <t>河北</t>
    <rPh sb="0" eb="2">
      <t>カワキタ</t>
    </rPh>
    <phoneticPr fontId="2"/>
  </si>
  <si>
    <t>※5　岩瀬郡天栄村の一部、須賀川市の一部を含む</t>
    <rPh sb="3" eb="5">
      <t>イワセ</t>
    </rPh>
    <rPh sb="5" eb="6">
      <t>グン</t>
    </rPh>
    <rPh sb="6" eb="8">
      <t>テンエイ</t>
    </rPh>
    <rPh sb="8" eb="9">
      <t>ムラ</t>
    </rPh>
    <rPh sb="10" eb="12">
      <t>イチブ</t>
    </rPh>
    <rPh sb="13" eb="16">
      <t>スカガワ</t>
    </rPh>
    <rPh sb="16" eb="17">
      <t>シ</t>
    </rPh>
    <rPh sb="18" eb="20">
      <t>イチブ</t>
    </rPh>
    <rPh sb="21" eb="22">
      <t>フク</t>
    </rPh>
    <phoneticPr fontId="2"/>
  </si>
  <si>
    <t>※6　田村郡三春町の一部を含む</t>
    <rPh sb="3" eb="5">
      <t>タムラ</t>
    </rPh>
    <rPh sb="5" eb="6">
      <t>グン</t>
    </rPh>
    <rPh sb="6" eb="8">
      <t>ミハル</t>
    </rPh>
    <rPh sb="8" eb="9">
      <t>チョウ</t>
    </rPh>
    <rPh sb="10" eb="12">
      <t>イチブ</t>
    </rPh>
    <rPh sb="13" eb="14">
      <t>フク</t>
    </rPh>
    <phoneticPr fontId="2"/>
  </si>
  <si>
    <t>※7　田村市都路町を含む</t>
    <rPh sb="3" eb="5">
      <t>タムラ</t>
    </rPh>
    <rPh sb="5" eb="6">
      <t>シ</t>
    </rPh>
    <rPh sb="6" eb="7">
      <t>ミヤコ</t>
    </rPh>
    <rPh sb="7" eb="8">
      <t>ミチ</t>
    </rPh>
    <rPh sb="8" eb="9">
      <t>マチ</t>
    </rPh>
    <rPh sb="10" eb="11">
      <t>フク</t>
    </rPh>
    <phoneticPr fontId="2"/>
  </si>
  <si>
    <t>※10　郡山市西田町、田村市船引町の一部を含む</t>
    <rPh sb="4" eb="6">
      <t>コオリヤマ</t>
    </rPh>
    <rPh sb="6" eb="7">
      <t>シ</t>
    </rPh>
    <rPh sb="7" eb="9">
      <t>ニシダ</t>
    </rPh>
    <rPh sb="9" eb="10">
      <t>マチ</t>
    </rPh>
    <rPh sb="11" eb="13">
      <t>タムラ</t>
    </rPh>
    <rPh sb="13" eb="14">
      <t>シ</t>
    </rPh>
    <rPh sb="14" eb="15">
      <t>フナ</t>
    </rPh>
    <rPh sb="15" eb="16">
      <t>ヒ</t>
    </rPh>
    <rPh sb="16" eb="17">
      <t>マチ</t>
    </rPh>
    <rPh sb="18" eb="20">
      <t>イチブ</t>
    </rPh>
    <rPh sb="21" eb="22">
      <t>フク</t>
    </rPh>
    <phoneticPr fontId="2"/>
  </si>
  <si>
    <r>
      <t>毎民鏡石</t>
    </r>
    <r>
      <rPr>
        <sz val="8"/>
        <rFont val="ＭＳ Ｐ明朝"/>
        <family val="1"/>
        <charset val="128"/>
      </rPr>
      <t>※5</t>
    </r>
    <rPh sb="0" eb="1">
      <t>マイ</t>
    </rPh>
    <rPh sb="1" eb="2">
      <t>ミン</t>
    </rPh>
    <rPh sb="2" eb="3">
      <t>カガミ</t>
    </rPh>
    <rPh sb="3" eb="4">
      <t>イシ</t>
    </rPh>
    <phoneticPr fontId="2"/>
  </si>
  <si>
    <r>
      <t xml:space="preserve">ＪＡたむら </t>
    </r>
    <r>
      <rPr>
        <sz val="8"/>
        <rFont val="ＭＳ Ｐ明朝"/>
        <family val="1"/>
        <charset val="128"/>
      </rPr>
      <t>※6</t>
    </r>
    <phoneticPr fontId="2"/>
  </si>
  <si>
    <r>
      <t>毎民東部</t>
    </r>
    <r>
      <rPr>
        <sz val="8"/>
        <rFont val="ＭＳ Ｐ明朝"/>
        <family val="1"/>
        <charset val="128"/>
      </rPr>
      <t>※8</t>
    </r>
    <rPh sb="0" eb="1">
      <t>ゴト</t>
    </rPh>
    <rPh sb="1" eb="2">
      <t>タミ</t>
    </rPh>
    <rPh sb="2" eb="3">
      <t>ヒガシ</t>
    </rPh>
    <rPh sb="3" eb="4">
      <t>ブ</t>
    </rPh>
    <phoneticPr fontId="2"/>
  </si>
  <si>
    <t>※9　田村市船引町の一部を含む</t>
    <rPh sb="3" eb="5">
      <t>タムラ</t>
    </rPh>
    <rPh sb="5" eb="6">
      <t>シ</t>
    </rPh>
    <rPh sb="6" eb="7">
      <t>フナ</t>
    </rPh>
    <rPh sb="7" eb="8">
      <t>ヒ</t>
    </rPh>
    <rPh sb="8" eb="9">
      <t>マチ</t>
    </rPh>
    <rPh sb="10" eb="12">
      <t>イチブ</t>
    </rPh>
    <rPh sb="13" eb="14">
      <t>フク</t>
    </rPh>
    <phoneticPr fontId="2"/>
  </si>
  <si>
    <t>鈴木　　　</t>
    <rPh sb="0" eb="2">
      <t>スズキ</t>
    </rPh>
    <phoneticPr fontId="2"/>
  </si>
  <si>
    <t>※2　田村郡三春町の一部を含む</t>
    <rPh sb="3" eb="5">
      <t>タムラ</t>
    </rPh>
    <rPh sb="5" eb="6">
      <t>グン</t>
    </rPh>
    <rPh sb="6" eb="8">
      <t>ミハル</t>
    </rPh>
    <rPh sb="8" eb="9">
      <t>チョウ</t>
    </rPh>
    <rPh sb="10" eb="12">
      <t>イチブ</t>
    </rPh>
    <rPh sb="13" eb="14">
      <t>フク</t>
    </rPh>
    <phoneticPr fontId="2"/>
  </si>
  <si>
    <t>菅野（伏黒）</t>
    <rPh sb="0" eb="2">
      <t>スガノ</t>
    </rPh>
    <phoneticPr fontId="2"/>
  </si>
  <si>
    <t>代理店名</t>
    <rPh sb="0" eb="3">
      <t>ダイリテン</t>
    </rPh>
    <rPh sb="3" eb="4">
      <t>メイ</t>
    </rPh>
    <phoneticPr fontId="2"/>
  </si>
  <si>
    <t>総枚数</t>
    <rPh sb="0" eb="1">
      <t>ソウ</t>
    </rPh>
    <rPh sb="1" eb="3">
      <t>マイスウ</t>
    </rPh>
    <phoneticPr fontId="2"/>
  </si>
  <si>
    <t>※4　福島市飯坂町東湯野地区を含む</t>
    <rPh sb="3" eb="5">
      <t>フクシマ</t>
    </rPh>
    <rPh sb="5" eb="6">
      <t>シ</t>
    </rPh>
    <rPh sb="6" eb="9">
      <t>イイザカマチ</t>
    </rPh>
    <rPh sb="9" eb="10">
      <t>ヒガシ</t>
    </rPh>
    <rPh sb="10" eb="11">
      <t>ユ</t>
    </rPh>
    <rPh sb="11" eb="12">
      <t>ノ</t>
    </rPh>
    <rPh sb="12" eb="14">
      <t>チク</t>
    </rPh>
    <rPh sb="15" eb="16">
      <t>フク</t>
    </rPh>
    <phoneticPr fontId="2"/>
  </si>
  <si>
    <t>福島県</t>
    <rPh sb="0" eb="2">
      <t>フクシマ</t>
    </rPh>
    <rPh sb="2" eb="3">
      <t>ケン</t>
    </rPh>
    <phoneticPr fontId="2"/>
  </si>
  <si>
    <t>市郡別集計</t>
    <rPh sb="0" eb="1">
      <t>シ</t>
    </rPh>
    <rPh sb="1" eb="2">
      <t>グン</t>
    </rPh>
    <rPh sb="2" eb="3">
      <t>ベツ</t>
    </rPh>
    <rPh sb="3" eb="5">
      <t>シュウケイ</t>
    </rPh>
    <phoneticPr fontId="2"/>
  </si>
  <si>
    <t>毎日新聞</t>
    <rPh sb="0" eb="2">
      <t>マイニチ</t>
    </rPh>
    <rPh sb="2" eb="4">
      <t>シンブン</t>
    </rPh>
    <phoneticPr fontId="2"/>
  </si>
  <si>
    <t>朝日新聞</t>
    <rPh sb="0" eb="2">
      <t>アサヒ</t>
    </rPh>
    <rPh sb="2" eb="4">
      <t>シンブン</t>
    </rPh>
    <phoneticPr fontId="2"/>
  </si>
  <si>
    <t>読売新聞</t>
    <rPh sb="0" eb="2">
      <t>ヨミウリ</t>
    </rPh>
    <rPh sb="2" eb="4">
      <t>シンブン</t>
    </rPh>
    <phoneticPr fontId="2"/>
  </si>
  <si>
    <t>日経新聞</t>
    <rPh sb="0" eb="2">
      <t>ニッケイ</t>
    </rPh>
    <rPh sb="2" eb="4">
      <t>シンブン</t>
    </rPh>
    <phoneticPr fontId="2"/>
  </si>
  <si>
    <t>産経新聞</t>
    <rPh sb="0" eb="1">
      <t>サンゴ</t>
    </rPh>
    <rPh sb="1" eb="2">
      <t>ケイザイ</t>
    </rPh>
    <rPh sb="2" eb="4">
      <t>シンブン</t>
    </rPh>
    <phoneticPr fontId="2"/>
  </si>
  <si>
    <t>河北新報</t>
    <rPh sb="0" eb="2">
      <t>カホク</t>
    </rPh>
    <rPh sb="2" eb="4">
      <t>シンポウ</t>
    </rPh>
    <phoneticPr fontId="2"/>
  </si>
  <si>
    <t>地区</t>
    <rPh sb="0" eb="2">
      <t>チク</t>
    </rPh>
    <phoneticPr fontId="2"/>
  </si>
  <si>
    <t>合計</t>
    <rPh sb="0" eb="2">
      <t>ゴウケイ</t>
    </rPh>
    <phoneticPr fontId="2"/>
  </si>
  <si>
    <t>福島民報</t>
    <rPh sb="0" eb="2">
      <t>フクシマ</t>
    </rPh>
    <rPh sb="2" eb="3">
      <t>ミン</t>
    </rPh>
    <rPh sb="3" eb="4">
      <t>ホウ</t>
    </rPh>
    <phoneticPr fontId="2"/>
  </si>
  <si>
    <t>福島民友</t>
    <rPh sb="0" eb="2">
      <t>フクシマ</t>
    </rPh>
    <rPh sb="2" eb="3">
      <t>ミン</t>
    </rPh>
    <rPh sb="3" eb="4">
      <t>トモ</t>
    </rPh>
    <phoneticPr fontId="2"/>
  </si>
  <si>
    <t>瀬上</t>
    <rPh sb="0" eb="2">
      <t>セノウエ</t>
    </rPh>
    <phoneticPr fontId="2"/>
  </si>
  <si>
    <t>仙台市若林区卸町東３丁目４-１  〒984-0002</t>
    <rPh sb="0" eb="3">
      <t>センダイシ</t>
    </rPh>
    <rPh sb="3" eb="6">
      <t>ワカバヤシク</t>
    </rPh>
    <rPh sb="6" eb="8">
      <t>オロシマチ</t>
    </rPh>
    <rPh sb="8" eb="9">
      <t>ヒガシ</t>
    </rPh>
    <rPh sb="10" eb="12">
      <t>チョウメ</t>
    </rPh>
    <phoneticPr fontId="2"/>
  </si>
  <si>
    <t xml:space="preserve"> </t>
    <phoneticPr fontId="2"/>
  </si>
  <si>
    <t xml:space="preserve"> Ｔｅｌ   ０２２－３９０－７３２２</t>
    <phoneticPr fontId="2"/>
  </si>
  <si>
    <t xml:space="preserve"> Ｆａｘ  ０２２－３９０－７８２２</t>
    <phoneticPr fontId="2"/>
  </si>
  <si>
    <t>毎民郡山駅西Ｃ</t>
    <rPh sb="0" eb="1">
      <t>マイ</t>
    </rPh>
    <rPh sb="1" eb="2">
      <t>ミン</t>
    </rPh>
    <rPh sb="2" eb="4">
      <t>コオリヤマ</t>
    </rPh>
    <rPh sb="4" eb="5">
      <t>エキ</t>
    </rPh>
    <rPh sb="5" eb="6">
      <t>ニシ</t>
    </rPh>
    <phoneticPr fontId="2"/>
  </si>
  <si>
    <t>《毎民桑野》①計</t>
    <rPh sb="3" eb="4">
      <t>クワ</t>
    </rPh>
    <rPh sb="4" eb="5">
      <t>ノ</t>
    </rPh>
    <phoneticPr fontId="2"/>
  </si>
  <si>
    <t>郡山市①</t>
    <rPh sb="0" eb="2">
      <t>コオリヤマ</t>
    </rPh>
    <rPh sb="2" eb="3">
      <t>シ</t>
    </rPh>
    <phoneticPr fontId="2"/>
  </si>
  <si>
    <t>郡山市（①～②）計</t>
    <rPh sb="0" eb="2">
      <t>コオリヤマ</t>
    </rPh>
    <rPh sb="2" eb="3">
      <t>シ</t>
    </rPh>
    <rPh sb="8" eb="9">
      <t>ケイ</t>
    </rPh>
    <phoneticPr fontId="2"/>
  </si>
  <si>
    <t>ASA福島西部</t>
    <rPh sb="3" eb="5">
      <t>フクシマ</t>
    </rPh>
    <rPh sb="5" eb="7">
      <t>サイブ</t>
    </rPh>
    <phoneticPr fontId="2"/>
  </si>
  <si>
    <r>
      <t>朝日二本松</t>
    </r>
    <r>
      <rPr>
        <sz val="8"/>
        <rFont val="ＭＳ Ｐ明朝"/>
        <family val="1"/>
        <charset val="128"/>
      </rPr>
      <t>※1</t>
    </r>
    <rPh sb="0" eb="1">
      <t>アサ</t>
    </rPh>
    <rPh sb="1" eb="2">
      <t>ヒ</t>
    </rPh>
    <rPh sb="2" eb="5">
      <t>ニホンマツ</t>
    </rPh>
    <phoneticPr fontId="2"/>
  </si>
  <si>
    <t>読売麓山</t>
    <rPh sb="0" eb="1">
      <t>ヨ</t>
    </rPh>
    <rPh sb="1" eb="2">
      <t>ウ</t>
    </rPh>
    <rPh sb="2" eb="3">
      <t>レイ</t>
    </rPh>
    <rPh sb="3" eb="4">
      <t>ヤマ</t>
    </rPh>
    <phoneticPr fontId="2"/>
  </si>
  <si>
    <t>広告主名</t>
    <rPh sb="0" eb="2">
      <t>コウコク</t>
    </rPh>
    <rPh sb="2" eb="3">
      <t>ヌシ</t>
    </rPh>
    <rPh sb="3" eb="4">
      <t>メイ</t>
    </rPh>
    <phoneticPr fontId="2"/>
  </si>
  <si>
    <t>毎民富久山</t>
    <rPh sb="0" eb="1">
      <t>マイ</t>
    </rPh>
    <rPh sb="1" eb="2">
      <t>ミン</t>
    </rPh>
    <rPh sb="2" eb="3">
      <t>フジ</t>
    </rPh>
    <rPh sb="3" eb="4">
      <t>ヒサ</t>
    </rPh>
    <rPh sb="4" eb="5">
      <t>ヤマ</t>
    </rPh>
    <phoneticPr fontId="2"/>
  </si>
  <si>
    <t>部　数</t>
    <rPh sb="0" eb="3">
      <t>ブスウ</t>
    </rPh>
    <phoneticPr fontId="2"/>
  </si>
  <si>
    <t>頁枚数</t>
    <rPh sb="0" eb="1">
      <t>ページ</t>
    </rPh>
    <rPh sb="1" eb="3">
      <t>マイスウ</t>
    </rPh>
    <phoneticPr fontId="2"/>
  </si>
  <si>
    <t>※1　日和田町を含む</t>
    <rPh sb="3" eb="5">
      <t>ヒヨリ</t>
    </rPh>
    <rPh sb="5" eb="6">
      <t>タ</t>
    </rPh>
    <rPh sb="6" eb="7">
      <t>チョウ</t>
    </rPh>
    <rPh sb="8" eb="9">
      <t>フク</t>
    </rPh>
    <phoneticPr fontId="2"/>
  </si>
  <si>
    <t>※1　西白河郡西郷村を含む</t>
    <rPh sb="3" eb="4">
      <t>ニシ</t>
    </rPh>
    <rPh sb="4" eb="6">
      <t>シラカワ</t>
    </rPh>
    <rPh sb="6" eb="7">
      <t>グン</t>
    </rPh>
    <rPh sb="7" eb="8">
      <t>ニシ</t>
    </rPh>
    <rPh sb="8" eb="9">
      <t>サト</t>
    </rPh>
    <rPh sb="9" eb="10">
      <t>ムラ</t>
    </rPh>
    <rPh sb="11" eb="12">
      <t>フク</t>
    </rPh>
    <phoneticPr fontId="2"/>
  </si>
  <si>
    <t>※5　白河市（旧）東村の一部を含む</t>
    <rPh sb="3" eb="5">
      <t>シラカワ</t>
    </rPh>
    <rPh sb="5" eb="6">
      <t>シ</t>
    </rPh>
    <rPh sb="7" eb="8">
      <t>キュウ</t>
    </rPh>
    <rPh sb="9" eb="11">
      <t>ヒガシムラ</t>
    </rPh>
    <rPh sb="12" eb="14">
      <t>イチブ</t>
    </rPh>
    <rPh sb="15" eb="16">
      <t>フク</t>
    </rPh>
    <phoneticPr fontId="2"/>
  </si>
  <si>
    <t>毎民販売C</t>
    <rPh sb="0" eb="1">
      <t>マイ</t>
    </rPh>
    <rPh sb="1" eb="2">
      <t>ミン</t>
    </rPh>
    <rPh sb="2" eb="4">
      <t>ハンバイ</t>
    </rPh>
    <phoneticPr fontId="2"/>
  </si>
  <si>
    <t>※ 会津若松市の一部エリアが大沼郡会津美里町エリアに含まれていますのでご注意ください。</t>
    <rPh sb="2" eb="4">
      <t>アイヅ</t>
    </rPh>
    <rPh sb="4" eb="6">
      <t>ワカマツ</t>
    </rPh>
    <rPh sb="6" eb="7">
      <t>シ</t>
    </rPh>
    <rPh sb="8" eb="10">
      <t>イチブ</t>
    </rPh>
    <rPh sb="14" eb="16">
      <t>オオヌマ</t>
    </rPh>
    <rPh sb="16" eb="17">
      <t>グン</t>
    </rPh>
    <rPh sb="17" eb="19">
      <t>アイヅ</t>
    </rPh>
    <rPh sb="19" eb="21">
      <t>ミサト</t>
    </rPh>
    <rPh sb="21" eb="22">
      <t>マチ</t>
    </rPh>
    <rPh sb="26" eb="27">
      <t>フク</t>
    </rPh>
    <rPh sb="36" eb="38">
      <t>チュウイ</t>
    </rPh>
    <phoneticPr fontId="2"/>
  </si>
  <si>
    <t>毎民東福島</t>
    <rPh sb="0" eb="1">
      <t>ゴト</t>
    </rPh>
    <rPh sb="1" eb="2">
      <t>タミ</t>
    </rPh>
    <rPh sb="2" eb="3">
      <t>ヒガシ</t>
    </rPh>
    <rPh sb="3" eb="5">
      <t>フクシマ</t>
    </rPh>
    <phoneticPr fontId="2"/>
  </si>
  <si>
    <t>サイズ</t>
    <phoneticPr fontId="2"/>
  </si>
  <si>
    <t>郡山市</t>
    <rPh sb="0" eb="2">
      <t>コオリヤマ</t>
    </rPh>
    <rPh sb="2" eb="3">
      <t>シ</t>
    </rPh>
    <phoneticPr fontId="2"/>
  </si>
  <si>
    <t>白河市</t>
    <rPh sb="0" eb="2">
      <t>シラカワ</t>
    </rPh>
    <rPh sb="2" eb="3">
      <t>シ</t>
    </rPh>
    <phoneticPr fontId="2"/>
  </si>
  <si>
    <t>二本松市</t>
    <rPh sb="0" eb="3">
      <t>ニホンマツ</t>
    </rPh>
    <rPh sb="3" eb="4">
      <t>シ</t>
    </rPh>
    <phoneticPr fontId="2"/>
  </si>
  <si>
    <t>福島市</t>
    <rPh sb="0" eb="2">
      <t>フクシマ</t>
    </rPh>
    <rPh sb="2" eb="3">
      <t>シ</t>
    </rPh>
    <phoneticPr fontId="2"/>
  </si>
  <si>
    <t>いわき市</t>
    <rPh sb="3" eb="4">
      <t>シ</t>
    </rPh>
    <phoneticPr fontId="2"/>
  </si>
  <si>
    <t>相馬市</t>
    <rPh sb="0" eb="2">
      <t>ソウマ</t>
    </rPh>
    <rPh sb="2" eb="3">
      <t>シ</t>
    </rPh>
    <phoneticPr fontId="2"/>
  </si>
  <si>
    <t>会津若松市</t>
    <rPh sb="0" eb="2">
      <t>アイヅ</t>
    </rPh>
    <rPh sb="2" eb="4">
      <t>ワカマツ</t>
    </rPh>
    <rPh sb="4" eb="5">
      <t>シ</t>
    </rPh>
    <phoneticPr fontId="2"/>
  </si>
  <si>
    <t>喜多方市</t>
    <rPh sb="0" eb="3">
      <t>キタカタ</t>
    </rPh>
    <rPh sb="3" eb="4">
      <t>シ</t>
    </rPh>
    <phoneticPr fontId="2"/>
  </si>
  <si>
    <t>市計</t>
    <rPh sb="0" eb="1">
      <t>シ</t>
    </rPh>
    <rPh sb="1" eb="2">
      <t>ケイ</t>
    </rPh>
    <phoneticPr fontId="2"/>
  </si>
  <si>
    <t>田村郡</t>
    <rPh sb="0" eb="2">
      <t>タムラ</t>
    </rPh>
    <rPh sb="2" eb="3">
      <t>グン</t>
    </rPh>
    <phoneticPr fontId="2"/>
  </si>
  <si>
    <t>西白河郡</t>
    <rPh sb="0" eb="1">
      <t>ニシ</t>
    </rPh>
    <rPh sb="1" eb="3">
      <t>シラカワ</t>
    </rPh>
    <rPh sb="3" eb="4">
      <t>グン</t>
    </rPh>
    <phoneticPr fontId="2"/>
  </si>
  <si>
    <t>石川郡</t>
    <rPh sb="0" eb="2">
      <t>イシカワ</t>
    </rPh>
    <rPh sb="2" eb="3">
      <t>グン</t>
    </rPh>
    <phoneticPr fontId="2"/>
  </si>
  <si>
    <t>東白川郡</t>
    <rPh sb="0" eb="1">
      <t>ヒガシ</t>
    </rPh>
    <rPh sb="1" eb="3">
      <t>シラカワ</t>
    </rPh>
    <rPh sb="3" eb="4">
      <t>グン</t>
    </rPh>
    <phoneticPr fontId="2"/>
  </si>
  <si>
    <t>岩瀬郡</t>
    <rPh sb="0" eb="2">
      <t>イワセ</t>
    </rPh>
    <rPh sb="2" eb="3">
      <t>グン</t>
    </rPh>
    <phoneticPr fontId="2"/>
  </si>
  <si>
    <t>伊達郡</t>
    <rPh sb="0" eb="2">
      <t>ダテ</t>
    </rPh>
    <rPh sb="2" eb="3">
      <t>グン</t>
    </rPh>
    <phoneticPr fontId="2"/>
  </si>
  <si>
    <t>双葉郡</t>
    <rPh sb="0" eb="2">
      <t>フタバ</t>
    </rPh>
    <rPh sb="2" eb="3">
      <t>グン</t>
    </rPh>
    <phoneticPr fontId="2"/>
  </si>
  <si>
    <t>耶麻郡</t>
    <rPh sb="0" eb="2">
      <t>ヤマ</t>
    </rPh>
    <rPh sb="2" eb="3">
      <t>グン</t>
    </rPh>
    <phoneticPr fontId="2"/>
  </si>
  <si>
    <t>大沼郡</t>
    <rPh sb="0" eb="2">
      <t>オオヌマ</t>
    </rPh>
    <rPh sb="2" eb="3">
      <t>グン</t>
    </rPh>
    <phoneticPr fontId="2"/>
  </si>
  <si>
    <t>河沼郡</t>
    <rPh sb="0" eb="1">
      <t>カワ</t>
    </rPh>
    <rPh sb="1" eb="2">
      <t>ヌマ</t>
    </rPh>
    <rPh sb="2" eb="3">
      <t>グン</t>
    </rPh>
    <phoneticPr fontId="2"/>
  </si>
  <si>
    <t>南会津郡</t>
    <rPh sb="0" eb="1">
      <t>ミナミ</t>
    </rPh>
    <rPh sb="1" eb="3">
      <t>アイヅ</t>
    </rPh>
    <rPh sb="3" eb="4">
      <t>グン</t>
    </rPh>
    <phoneticPr fontId="2"/>
  </si>
  <si>
    <t>郡計</t>
    <rPh sb="0" eb="1">
      <t>グン</t>
    </rPh>
    <rPh sb="1" eb="2">
      <t>ケイ</t>
    </rPh>
    <phoneticPr fontId="2"/>
  </si>
  <si>
    <t>福島県合計</t>
    <rPh sb="0" eb="2">
      <t>フクシマ</t>
    </rPh>
    <rPh sb="2" eb="3">
      <t>ケン</t>
    </rPh>
    <rPh sb="3" eb="5">
      <t>ゴウケイ</t>
    </rPh>
    <phoneticPr fontId="2"/>
  </si>
  <si>
    <t>地　区</t>
    <rPh sb="0" eb="3">
      <t>チク</t>
    </rPh>
    <phoneticPr fontId="2"/>
  </si>
  <si>
    <t>販売店</t>
    <rPh sb="0" eb="2">
      <t>ハンバイ</t>
    </rPh>
    <rPh sb="2" eb="3">
      <t>テン</t>
    </rPh>
    <phoneticPr fontId="2"/>
  </si>
  <si>
    <t>総　数</t>
    <rPh sb="0" eb="3">
      <t>ソウスウ</t>
    </rPh>
    <phoneticPr fontId="2"/>
  </si>
  <si>
    <t>毎　日</t>
    <rPh sb="0" eb="3">
      <t>マイニチ</t>
    </rPh>
    <phoneticPr fontId="2"/>
  </si>
  <si>
    <t>朝　日</t>
    <rPh sb="0" eb="3">
      <t>アサヒ</t>
    </rPh>
    <phoneticPr fontId="2"/>
  </si>
  <si>
    <t>読　売</t>
    <rPh sb="0" eb="3">
      <t>ヨミウリ</t>
    </rPh>
    <phoneticPr fontId="2"/>
  </si>
  <si>
    <t>日　経</t>
    <rPh sb="0" eb="3">
      <t>ニッケイ</t>
    </rPh>
    <phoneticPr fontId="2"/>
  </si>
  <si>
    <t>他　紙</t>
    <rPh sb="0" eb="3">
      <t>タシ</t>
    </rPh>
    <phoneticPr fontId="2"/>
  </si>
  <si>
    <t>折込部数</t>
    <rPh sb="0" eb="2">
      <t>オリコミ</t>
    </rPh>
    <rPh sb="2" eb="4">
      <t>ブスウ</t>
    </rPh>
    <phoneticPr fontId="2"/>
  </si>
  <si>
    <t>平</t>
    <rPh sb="0" eb="1">
      <t>タイ</t>
    </rPh>
    <phoneticPr fontId="2"/>
  </si>
  <si>
    <r>
      <t>《毎民木部》</t>
    </r>
    <r>
      <rPr>
        <sz val="8"/>
        <color indexed="61"/>
        <rFont val="ＭＳ Ｐ明朝"/>
        <family val="1"/>
        <charset val="128"/>
      </rPr>
      <t>①</t>
    </r>
    <r>
      <rPr>
        <sz val="8"/>
        <rFont val="ＭＳ Ｐ明朝"/>
        <family val="1"/>
        <charset val="128"/>
      </rPr>
      <t>計</t>
    </r>
    <rPh sb="1" eb="2">
      <t>マイ</t>
    </rPh>
    <rPh sb="2" eb="3">
      <t>タミ</t>
    </rPh>
    <rPh sb="3" eb="4">
      <t>キ</t>
    </rPh>
    <rPh sb="4" eb="5">
      <t>ブ</t>
    </rPh>
    <rPh sb="7" eb="8">
      <t>ケイ</t>
    </rPh>
    <phoneticPr fontId="2"/>
  </si>
  <si>
    <t>好間</t>
    <rPh sb="0" eb="1">
      <t>ヨシ</t>
    </rPh>
    <rPh sb="1" eb="2">
      <t>マ</t>
    </rPh>
    <phoneticPr fontId="2"/>
  </si>
  <si>
    <t>内郷</t>
    <rPh sb="0" eb="1">
      <t>ナイゴウ</t>
    </rPh>
    <rPh sb="1" eb="2">
      <t>サト</t>
    </rPh>
    <phoneticPr fontId="2"/>
  </si>
  <si>
    <t>常磐</t>
    <rPh sb="0" eb="2">
      <t>ジョウバン</t>
    </rPh>
    <phoneticPr fontId="2"/>
  </si>
  <si>
    <t>泉</t>
    <rPh sb="0" eb="1">
      <t>イズミ</t>
    </rPh>
    <phoneticPr fontId="2"/>
  </si>
  <si>
    <r>
      <t>②</t>
    </r>
    <r>
      <rPr>
        <sz val="10"/>
        <rFont val="ＭＳ Ｐ明朝"/>
        <family val="1"/>
        <charset val="128"/>
      </rPr>
      <t>小計</t>
    </r>
    <rPh sb="1" eb="3">
      <t>ショウケイ</t>
    </rPh>
    <phoneticPr fontId="2"/>
  </si>
  <si>
    <t>植田</t>
    <rPh sb="0" eb="2">
      <t>ウエタ</t>
    </rPh>
    <phoneticPr fontId="2"/>
  </si>
  <si>
    <t>錦</t>
    <rPh sb="0" eb="1">
      <t>ニシキ</t>
    </rPh>
    <phoneticPr fontId="2"/>
  </si>
  <si>
    <t>勿来</t>
    <rPh sb="0" eb="1">
      <t>モチロン</t>
    </rPh>
    <rPh sb="1" eb="2">
      <t>ク</t>
    </rPh>
    <phoneticPr fontId="2"/>
  </si>
  <si>
    <t>小名浜</t>
    <rPh sb="0" eb="2">
      <t>オナ</t>
    </rPh>
    <rPh sb="2" eb="3">
      <t>ハマ</t>
    </rPh>
    <phoneticPr fontId="2"/>
  </si>
  <si>
    <t>江名</t>
    <rPh sb="0" eb="1">
      <t>エド</t>
    </rPh>
    <rPh sb="1" eb="2">
      <t>ナ</t>
    </rPh>
    <phoneticPr fontId="2"/>
  </si>
  <si>
    <t>村山</t>
    <rPh sb="0" eb="2">
      <t>ムラヤマ</t>
    </rPh>
    <phoneticPr fontId="2"/>
  </si>
  <si>
    <t>豊間</t>
    <rPh sb="0" eb="1">
      <t>トヨ</t>
    </rPh>
    <rPh sb="1" eb="2">
      <t>アイダ</t>
    </rPh>
    <phoneticPr fontId="2"/>
  </si>
  <si>
    <t>今橋</t>
    <rPh sb="0" eb="1">
      <t>イマ</t>
    </rPh>
    <rPh sb="1" eb="2">
      <t>ハシ</t>
    </rPh>
    <phoneticPr fontId="2"/>
  </si>
  <si>
    <t>上遠野</t>
    <rPh sb="0" eb="1">
      <t>ウエ</t>
    </rPh>
    <rPh sb="1" eb="3">
      <t>トオノ</t>
    </rPh>
    <phoneticPr fontId="2"/>
  </si>
  <si>
    <t>西山</t>
    <rPh sb="0" eb="2">
      <t>ニシヤマ</t>
    </rPh>
    <phoneticPr fontId="2"/>
  </si>
  <si>
    <t>鈴木</t>
    <rPh sb="0" eb="2">
      <t>スズキ</t>
    </rPh>
    <phoneticPr fontId="2"/>
  </si>
  <si>
    <t>平夏井</t>
    <rPh sb="0" eb="1">
      <t>ヒラ</t>
    </rPh>
    <rPh sb="1" eb="2">
      <t>ナツ</t>
    </rPh>
    <rPh sb="2" eb="3">
      <t>イ</t>
    </rPh>
    <phoneticPr fontId="2"/>
  </si>
  <si>
    <t>坂本</t>
    <rPh sb="0" eb="2">
      <t>サカモト</t>
    </rPh>
    <phoneticPr fontId="2"/>
  </si>
  <si>
    <t>草野</t>
    <rPh sb="0" eb="2">
      <t>クサノ</t>
    </rPh>
    <phoneticPr fontId="2"/>
  </si>
  <si>
    <t>松田</t>
    <rPh sb="0" eb="1">
      <t>マツ</t>
    </rPh>
    <rPh sb="1" eb="2">
      <t>タ</t>
    </rPh>
    <phoneticPr fontId="2"/>
  </si>
  <si>
    <t>小川郷</t>
    <rPh sb="0" eb="2">
      <t>オガワ</t>
    </rPh>
    <rPh sb="2" eb="3">
      <t>ゴウ</t>
    </rPh>
    <phoneticPr fontId="2"/>
  </si>
  <si>
    <t>川前</t>
    <rPh sb="0" eb="1">
      <t>カワ</t>
    </rPh>
    <rPh sb="1" eb="2">
      <t>マエ</t>
    </rPh>
    <phoneticPr fontId="2"/>
  </si>
  <si>
    <r>
      <t>③</t>
    </r>
    <r>
      <rPr>
        <sz val="10"/>
        <rFont val="ＭＳ Ｐ明朝"/>
        <family val="1"/>
        <charset val="128"/>
      </rPr>
      <t>小計</t>
    </r>
    <rPh sb="1" eb="3">
      <t>ショウケイ</t>
    </rPh>
    <phoneticPr fontId="2"/>
  </si>
  <si>
    <r>
      <t>いわき市（</t>
    </r>
    <r>
      <rPr>
        <sz val="10"/>
        <color indexed="61"/>
        <rFont val="ＭＳ Ｐ明朝"/>
        <family val="1"/>
        <charset val="128"/>
      </rPr>
      <t>①+②+③</t>
    </r>
    <r>
      <rPr>
        <sz val="10"/>
        <rFont val="ＭＳ Ｐ明朝"/>
        <family val="1"/>
        <charset val="128"/>
      </rPr>
      <t>）計</t>
    </r>
    <rPh sb="0" eb="4">
      <t>イワキシ</t>
    </rPh>
    <rPh sb="11" eb="12">
      <t>ゴウケイ</t>
    </rPh>
    <phoneticPr fontId="2"/>
  </si>
  <si>
    <t>日立木</t>
    <rPh sb="0" eb="2">
      <t>ヒタチ</t>
    </rPh>
    <rPh sb="2" eb="3">
      <t>キ</t>
    </rPh>
    <phoneticPr fontId="2"/>
  </si>
  <si>
    <t>相馬</t>
    <rPh sb="0" eb="2">
      <t>ソウマ</t>
    </rPh>
    <phoneticPr fontId="2"/>
  </si>
  <si>
    <t>広野町</t>
    <rPh sb="0" eb="2">
      <t>ヒロノ</t>
    </rPh>
    <rPh sb="2" eb="3">
      <t>マチ</t>
    </rPh>
    <phoneticPr fontId="2"/>
  </si>
  <si>
    <t>富岡町</t>
    <rPh sb="0" eb="2">
      <t>トミオカ</t>
    </rPh>
    <rPh sb="2" eb="3">
      <t>マチ</t>
    </rPh>
    <phoneticPr fontId="2"/>
  </si>
  <si>
    <t>大熊町</t>
    <rPh sb="0" eb="2">
      <t>オオクマ</t>
    </rPh>
    <rPh sb="2" eb="3">
      <t>マチ</t>
    </rPh>
    <phoneticPr fontId="2"/>
  </si>
  <si>
    <t>川内村</t>
    <rPh sb="0" eb="2">
      <t>カワウチ</t>
    </rPh>
    <rPh sb="2" eb="3">
      <t>ムラ</t>
    </rPh>
    <phoneticPr fontId="2"/>
  </si>
  <si>
    <t>新地町</t>
    <rPh sb="0" eb="2">
      <t>シンチ</t>
    </rPh>
    <rPh sb="2" eb="3">
      <t>マチ</t>
    </rPh>
    <phoneticPr fontId="2"/>
  </si>
  <si>
    <t>会津若松</t>
    <rPh sb="0" eb="2">
      <t>アイヅ</t>
    </rPh>
    <rPh sb="2" eb="4">
      <t>ワカマツ</t>
    </rPh>
    <phoneticPr fontId="2"/>
  </si>
  <si>
    <t>福島市　</t>
    <rPh sb="0" eb="2">
      <t>フクシマ</t>
    </rPh>
    <rPh sb="2" eb="3">
      <t>シ</t>
    </rPh>
    <phoneticPr fontId="2"/>
  </si>
  <si>
    <r>
      <t>②</t>
    </r>
    <r>
      <rPr>
        <sz val="10"/>
        <rFont val="ＭＳ Ｐ明朝"/>
        <family val="1"/>
        <charset val="128"/>
      </rPr>
      <t>小計</t>
    </r>
    <rPh sb="1" eb="2">
      <t>ショウ</t>
    </rPh>
    <rPh sb="2" eb="3">
      <t>ケイ</t>
    </rPh>
    <phoneticPr fontId="2"/>
  </si>
  <si>
    <t>飯坂</t>
    <rPh sb="0" eb="2">
      <t>イイザカ</t>
    </rPh>
    <phoneticPr fontId="2"/>
  </si>
  <si>
    <t>松川</t>
    <rPh sb="0" eb="2">
      <t>マツカワ</t>
    </rPh>
    <phoneticPr fontId="2"/>
  </si>
  <si>
    <t>立子山</t>
    <rPh sb="0" eb="1">
      <t>タ</t>
    </rPh>
    <rPh sb="1" eb="2">
      <t>コ</t>
    </rPh>
    <rPh sb="2" eb="3">
      <t>ヤマ</t>
    </rPh>
    <phoneticPr fontId="2"/>
  </si>
  <si>
    <t>小国</t>
    <rPh sb="0" eb="1">
      <t>ショウ</t>
    </rPh>
    <rPh sb="1" eb="2">
      <t>クニ</t>
    </rPh>
    <phoneticPr fontId="2"/>
  </si>
  <si>
    <t>③計</t>
    <rPh sb="1" eb="2">
      <t>ケイ</t>
    </rPh>
    <phoneticPr fontId="2"/>
  </si>
  <si>
    <t>福島市（①+②+③）計</t>
    <rPh sb="0" eb="2">
      <t>フクシマ</t>
    </rPh>
    <rPh sb="2" eb="3">
      <t>シ</t>
    </rPh>
    <rPh sb="10" eb="11">
      <t>ケイ</t>
    </rPh>
    <phoneticPr fontId="2"/>
  </si>
  <si>
    <t>桑折町</t>
    <rPh sb="0" eb="1">
      <t>クワ</t>
    </rPh>
    <rPh sb="1" eb="2">
      <t>オリ</t>
    </rPh>
    <rPh sb="2" eb="3">
      <t>マチ</t>
    </rPh>
    <phoneticPr fontId="2"/>
  </si>
  <si>
    <t>榊</t>
    <rPh sb="0" eb="1">
      <t>榊</t>
    </rPh>
    <phoneticPr fontId="2"/>
  </si>
  <si>
    <t>浅野</t>
    <rPh sb="0" eb="2">
      <t>アサノ</t>
    </rPh>
    <phoneticPr fontId="2"/>
  </si>
  <si>
    <t>国見町</t>
    <rPh sb="0" eb="2">
      <t>クニミ</t>
    </rPh>
    <rPh sb="2" eb="3">
      <t>マチ</t>
    </rPh>
    <phoneticPr fontId="2"/>
  </si>
  <si>
    <t>川俣町</t>
    <rPh sb="0" eb="2">
      <t>カワマタ</t>
    </rPh>
    <rPh sb="2" eb="3">
      <t>マチ</t>
    </rPh>
    <phoneticPr fontId="2"/>
  </si>
  <si>
    <t>読売瀬上</t>
    <rPh sb="0" eb="2">
      <t>ヨミウリ</t>
    </rPh>
    <rPh sb="2" eb="3">
      <t>セ</t>
    </rPh>
    <rPh sb="3" eb="4">
      <t>ウエ</t>
    </rPh>
    <phoneticPr fontId="2"/>
  </si>
  <si>
    <t>(旧)飯野町</t>
    <rPh sb="1" eb="2">
      <t>キュウ</t>
    </rPh>
    <rPh sb="3" eb="5">
      <t>イイノ</t>
    </rPh>
    <rPh sb="5" eb="6">
      <t>マチ</t>
    </rPh>
    <phoneticPr fontId="2"/>
  </si>
  <si>
    <t>毎民内郷</t>
    <rPh sb="0" eb="1">
      <t>マイ</t>
    </rPh>
    <rPh sb="1" eb="2">
      <t>タミ</t>
    </rPh>
    <rPh sb="2" eb="3">
      <t>ウチ</t>
    </rPh>
    <rPh sb="3" eb="4">
      <t>サト</t>
    </rPh>
    <phoneticPr fontId="2"/>
  </si>
  <si>
    <t>読売五月町</t>
    <rPh sb="2" eb="4">
      <t>サツキ</t>
    </rPh>
    <rPh sb="4" eb="5">
      <t>マチ</t>
    </rPh>
    <phoneticPr fontId="2"/>
  </si>
  <si>
    <t>三宅豊田町</t>
    <rPh sb="0" eb="2">
      <t>ミヤケ</t>
    </rPh>
    <rPh sb="2" eb="4">
      <t>トヨタ</t>
    </rPh>
    <rPh sb="4" eb="5">
      <t>マチ</t>
    </rPh>
    <phoneticPr fontId="2"/>
  </si>
  <si>
    <t>※8  東白川郡棚倉町の一部を含む</t>
    <rPh sb="4" eb="5">
      <t>ヒガシ</t>
    </rPh>
    <rPh sb="5" eb="7">
      <t>シラカワ</t>
    </rPh>
    <rPh sb="7" eb="8">
      <t>グン</t>
    </rPh>
    <rPh sb="8" eb="9">
      <t>ダナ</t>
    </rPh>
    <rPh sb="9" eb="10">
      <t>クラ</t>
    </rPh>
    <rPh sb="10" eb="11">
      <t>マチ</t>
    </rPh>
    <rPh sb="12" eb="14">
      <t>イチブ</t>
    </rPh>
    <rPh sb="15" eb="16">
      <t>フク</t>
    </rPh>
    <phoneticPr fontId="2"/>
  </si>
  <si>
    <t>販売Ｃ</t>
    <rPh sb="0" eb="2">
      <t>ハンバイ</t>
    </rPh>
    <phoneticPr fontId="2"/>
  </si>
  <si>
    <t>三春集報社※10</t>
    <rPh sb="0" eb="2">
      <t>ミハル</t>
    </rPh>
    <rPh sb="2" eb="3">
      <t>シュウ</t>
    </rPh>
    <rPh sb="3" eb="4">
      <t>ホウ</t>
    </rPh>
    <rPh sb="4" eb="5">
      <t>シャ</t>
    </rPh>
    <phoneticPr fontId="2"/>
  </si>
  <si>
    <t>※4　岩瀬郡天栄村の一部、白河市（旧）大信村、西白河郡中島村を含む</t>
    <rPh sb="3" eb="6">
      <t>イワセグン</t>
    </rPh>
    <rPh sb="6" eb="8">
      <t>テンエイ</t>
    </rPh>
    <rPh sb="8" eb="9">
      <t>ムラ</t>
    </rPh>
    <rPh sb="10" eb="12">
      <t>イチブ</t>
    </rPh>
    <rPh sb="13" eb="15">
      <t>シラカワ</t>
    </rPh>
    <rPh sb="15" eb="16">
      <t>シ</t>
    </rPh>
    <rPh sb="17" eb="18">
      <t>キュウ</t>
    </rPh>
    <rPh sb="19" eb="20">
      <t>ダイ</t>
    </rPh>
    <rPh sb="20" eb="21">
      <t>シン</t>
    </rPh>
    <rPh sb="21" eb="22">
      <t>ムラ</t>
    </rPh>
    <rPh sb="23" eb="24">
      <t>セイ</t>
    </rPh>
    <rPh sb="24" eb="26">
      <t>シラカワ</t>
    </rPh>
    <rPh sb="26" eb="27">
      <t>グン</t>
    </rPh>
    <rPh sb="27" eb="29">
      <t>ナカジマ</t>
    </rPh>
    <rPh sb="29" eb="30">
      <t>ムラ</t>
    </rPh>
    <rPh sb="31" eb="32">
      <t>フク</t>
    </rPh>
    <phoneticPr fontId="2"/>
  </si>
  <si>
    <t>※2　安達郡大玉村を含む（旧）白沢村を含む</t>
    <rPh sb="3" eb="5">
      <t>アダチ</t>
    </rPh>
    <rPh sb="5" eb="6">
      <t>グン</t>
    </rPh>
    <rPh sb="6" eb="8">
      <t>オオタマ</t>
    </rPh>
    <rPh sb="8" eb="9">
      <t>ムラ</t>
    </rPh>
    <rPh sb="10" eb="11">
      <t>フク</t>
    </rPh>
    <rPh sb="13" eb="14">
      <t>キュウ</t>
    </rPh>
    <rPh sb="15" eb="17">
      <t>シラサワ</t>
    </rPh>
    <rPh sb="17" eb="18">
      <t>ムラ</t>
    </rPh>
    <rPh sb="19" eb="20">
      <t>フク</t>
    </rPh>
    <phoneticPr fontId="2"/>
  </si>
  <si>
    <t>※3　伊達市の（旧）霊山町の一部を含む</t>
    <rPh sb="3" eb="5">
      <t>ダテ</t>
    </rPh>
    <rPh sb="5" eb="6">
      <t>シ</t>
    </rPh>
    <rPh sb="8" eb="9">
      <t>キュウ</t>
    </rPh>
    <rPh sb="10" eb="12">
      <t>レイザン</t>
    </rPh>
    <rPh sb="12" eb="13">
      <t>マチ</t>
    </rPh>
    <rPh sb="14" eb="16">
      <t>イチブ</t>
    </rPh>
    <rPh sb="17" eb="18">
      <t>フク</t>
    </rPh>
    <phoneticPr fontId="2"/>
  </si>
  <si>
    <t>※1　二本松市の(旧)安達町の一部を含む　</t>
    <rPh sb="3" eb="6">
      <t>ニホンマツ</t>
    </rPh>
    <rPh sb="6" eb="7">
      <t>シ</t>
    </rPh>
    <rPh sb="9" eb="10">
      <t>キュウ</t>
    </rPh>
    <rPh sb="11" eb="13">
      <t>アダチ</t>
    </rPh>
    <rPh sb="13" eb="14">
      <t>マチ</t>
    </rPh>
    <rPh sb="15" eb="17">
      <t>イチブ</t>
    </rPh>
    <rPh sb="18" eb="19">
      <t>フク</t>
    </rPh>
    <phoneticPr fontId="2"/>
  </si>
  <si>
    <r>
      <t>塔寺渡辺</t>
    </r>
    <r>
      <rPr>
        <sz val="8"/>
        <rFont val="ＭＳ Ｐ明朝"/>
        <family val="1"/>
        <charset val="128"/>
      </rPr>
      <t>※3</t>
    </r>
    <rPh sb="0" eb="1">
      <t>トウ</t>
    </rPh>
    <rPh sb="1" eb="2">
      <t>テラ</t>
    </rPh>
    <rPh sb="2" eb="4">
      <t>ワタナベ</t>
    </rPh>
    <phoneticPr fontId="2"/>
  </si>
  <si>
    <r>
      <t>田島毎民</t>
    </r>
    <r>
      <rPr>
        <sz val="8"/>
        <rFont val="ＭＳ Ｐ明朝"/>
        <family val="1"/>
        <charset val="128"/>
      </rPr>
      <t>※5</t>
    </r>
    <rPh sb="0" eb="2">
      <t>タジマ</t>
    </rPh>
    <rPh sb="2" eb="3">
      <t>マイ</t>
    </rPh>
    <rPh sb="3" eb="4">
      <t>ミン</t>
    </rPh>
    <phoneticPr fontId="2"/>
  </si>
  <si>
    <t>※6 南会津郡桧枝岐村を含む</t>
    <rPh sb="3" eb="4">
      <t>ミナミ</t>
    </rPh>
    <rPh sb="4" eb="6">
      <t>アイヅ</t>
    </rPh>
    <rPh sb="6" eb="7">
      <t>グン</t>
    </rPh>
    <rPh sb="7" eb="8">
      <t>ヒノキ</t>
    </rPh>
    <rPh sb="8" eb="9">
      <t>エダ</t>
    </rPh>
    <rPh sb="9" eb="10">
      <t>チマタ</t>
    </rPh>
    <rPh sb="10" eb="11">
      <t>ムラ</t>
    </rPh>
    <rPh sb="12" eb="13">
      <t>フク</t>
    </rPh>
    <phoneticPr fontId="2"/>
  </si>
  <si>
    <r>
      <t>南郷本橋</t>
    </r>
    <r>
      <rPr>
        <sz val="8"/>
        <rFont val="ＭＳ Ｐ明朝"/>
        <family val="1"/>
        <charset val="128"/>
      </rPr>
      <t>※7</t>
    </r>
    <rPh sb="0" eb="2">
      <t>ナンゴウ</t>
    </rPh>
    <rPh sb="2" eb="3">
      <t>ホン</t>
    </rPh>
    <rPh sb="3" eb="4">
      <t>ハシ</t>
    </rPh>
    <phoneticPr fontId="2"/>
  </si>
  <si>
    <t>※3  喜多方市の（旧）高郷村の一部を含む</t>
    <rPh sb="4" eb="8">
      <t>キタカタシ</t>
    </rPh>
    <rPh sb="10" eb="11">
      <t>キュウ</t>
    </rPh>
    <rPh sb="12" eb="14">
      <t>タカサト</t>
    </rPh>
    <rPh sb="14" eb="15">
      <t>ムラ</t>
    </rPh>
    <rPh sb="16" eb="18">
      <t>イチブ</t>
    </rPh>
    <rPh sb="19" eb="20">
      <t>フク</t>
    </rPh>
    <phoneticPr fontId="2"/>
  </si>
  <si>
    <t>※7 南会津郡只見町の一部を含む</t>
    <rPh sb="3" eb="4">
      <t>ミナミ</t>
    </rPh>
    <rPh sb="4" eb="6">
      <t>アイヅ</t>
    </rPh>
    <rPh sb="6" eb="7">
      <t>グン</t>
    </rPh>
    <rPh sb="7" eb="9">
      <t>タダミ</t>
    </rPh>
    <rPh sb="9" eb="10">
      <t>マチ</t>
    </rPh>
    <rPh sb="11" eb="13">
      <t>イチブ</t>
    </rPh>
    <rPh sb="14" eb="15">
      <t>フク</t>
    </rPh>
    <phoneticPr fontId="2"/>
  </si>
  <si>
    <t xml:space="preserve">  ※4 河沼郡会津坂下町の一部を含む</t>
    <rPh sb="5" eb="6">
      <t>カワ</t>
    </rPh>
    <rPh sb="6" eb="7">
      <t>ヌマ</t>
    </rPh>
    <rPh sb="7" eb="8">
      <t>グン</t>
    </rPh>
    <rPh sb="8" eb="12">
      <t>アイヅバンゲ</t>
    </rPh>
    <rPh sb="12" eb="13">
      <t>マチ</t>
    </rPh>
    <rPh sb="14" eb="16">
      <t>イチブ</t>
    </rPh>
    <rPh sb="17" eb="18">
      <t>フク</t>
    </rPh>
    <phoneticPr fontId="2"/>
  </si>
  <si>
    <t xml:space="preserve">  ※5 南会津郡南会津町の（旧）舘岩村を含む</t>
    <rPh sb="5" eb="6">
      <t>ミナミ</t>
    </rPh>
    <rPh sb="6" eb="8">
      <t>アイヅ</t>
    </rPh>
    <rPh sb="8" eb="9">
      <t>グン</t>
    </rPh>
    <rPh sb="9" eb="10">
      <t>ミナミ</t>
    </rPh>
    <rPh sb="10" eb="12">
      <t>アイヅ</t>
    </rPh>
    <rPh sb="12" eb="13">
      <t>チョウ</t>
    </rPh>
    <rPh sb="15" eb="16">
      <t>キュウ</t>
    </rPh>
    <rPh sb="17" eb="20">
      <t>タテイワムラ</t>
    </rPh>
    <rPh sb="21" eb="22">
      <t>フク</t>
    </rPh>
    <phoneticPr fontId="2"/>
  </si>
  <si>
    <r>
      <t>ＹＣ二本松</t>
    </r>
    <r>
      <rPr>
        <sz val="8"/>
        <rFont val="ＭＳ Ｐ明朝"/>
        <family val="1"/>
        <charset val="128"/>
      </rPr>
      <t>※1</t>
    </r>
    <rPh sb="2" eb="5">
      <t>ニホンマツ</t>
    </rPh>
    <phoneticPr fontId="2"/>
  </si>
  <si>
    <t>※2　福島市立子山の一部、二本松市(旧)東和町の一部を含む</t>
    <rPh sb="3" eb="5">
      <t>フクシマ</t>
    </rPh>
    <rPh sb="5" eb="6">
      <t>シ</t>
    </rPh>
    <rPh sb="6" eb="7">
      <t>タ</t>
    </rPh>
    <rPh sb="7" eb="8">
      <t>コ</t>
    </rPh>
    <rPh sb="8" eb="9">
      <t>ヤマ</t>
    </rPh>
    <rPh sb="10" eb="12">
      <t>イチブ</t>
    </rPh>
    <rPh sb="13" eb="16">
      <t>ニホンマツ</t>
    </rPh>
    <rPh sb="16" eb="17">
      <t>シ</t>
    </rPh>
    <rPh sb="18" eb="19">
      <t>キュウ</t>
    </rPh>
    <rPh sb="20" eb="22">
      <t>トウワ</t>
    </rPh>
    <rPh sb="22" eb="23">
      <t>マチ</t>
    </rPh>
    <rPh sb="24" eb="26">
      <t>イチブ</t>
    </rPh>
    <rPh sb="27" eb="28">
      <t>フク</t>
    </rPh>
    <phoneticPr fontId="2"/>
  </si>
  <si>
    <r>
      <t>YC大越</t>
    </r>
    <r>
      <rPr>
        <sz val="8"/>
        <rFont val="ＭＳ Ｐ明朝"/>
        <family val="1"/>
        <charset val="128"/>
      </rPr>
      <t>※9</t>
    </r>
    <rPh sb="2" eb="4">
      <t>オオコシ</t>
    </rPh>
    <phoneticPr fontId="2"/>
  </si>
  <si>
    <t>三宅北部</t>
    <rPh sb="0" eb="2">
      <t>ミヤケ</t>
    </rPh>
    <rPh sb="2" eb="4">
      <t>ホクブ</t>
    </rPh>
    <phoneticPr fontId="2"/>
  </si>
  <si>
    <t>三宅郷野目</t>
    <rPh sb="0" eb="2">
      <t>ミヤケ</t>
    </rPh>
    <rPh sb="2" eb="3">
      <t>サト</t>
    </rPh>
    <rPh sb="3" eb="4">
      <t>ノ</t>
    </rPh>
    <rPh sb="4" eb="5">
      <t>メ</t>
    </rPh>
    <phoneticPr fontId="2"/>
  </si>
  <si>
    <t>三宅蓬莱</t>
    <rPh sb="0" eb="2">
      <t>ミヤケ</t>
    </rPh>
    <rPh sb="2" eb="4">
      <t>ホウライ</t>
    </rPh>
    <phoneticPr fontId="2"/>
  </si>
  <si>
    <t>岡田</t>
    <rPh sb="0" eb="2">
      <t>オカダ</t>
    </rPh>
    <phoneticPr fontId="2"/>
  </si>
  <si>
    <t>ASA福島北部</t>
    <rPh sb="3" eb="5">
      <t>フクシマ</t>
    </rPh>
    <rPh sb="5" eb="7">
      <t>ホクブ</t>
    </rPh>
    <phoneticPr fontId="2"/>
  </si>
  <si>
    <t>佐藤 H27.3.1５廃店</t>
    <rPh sb="0" eb="2">
      <t>サトウ</t>
    </rPh>
    <rPh sb="11" eb="13">
      <t>ハイテン</t>
    </rPh>
    <phoneticPr fontId="2"/>
  </si>
  <si>
    <r>
      <t>石井</t>
    </r>
    <r>
      <rPr>
        <sz val="8"/>
        <rFont val="ＭＳ Ｐ明朝"/>
        <family val="1"/>
        <charset val="128"/>
      </rPr>
      <t>※12</t>
    </r>
    <rPh sb="0" eb="2">
      <t>イシイ</t>
    </rPh>
    <phoneticPr fontId="2"/>
  </si>
  <si>
    <t>※12　二本松市の一部を含む</t>
    <rPh sb="4" eb="8">
      <t>ニホンマツシ</t>
    </rPh>
    <rPh sb="9" eb="11">
      <t>イチブ</t>
    </rPh>
    <rPh sb="12" eb="13">
      <t>フク</t>
    </rPh>
    <phoneticPr fontId="2"/>
  </si>
  <si>
    <t>※2　草野地区含む</t>
    <rPh sb="3" eb="5">
      <t>クサノ</t>
    </rPh>
    <rPh sb="5" eb="7">
      <t>チク</t>
    </rPh>
    <phoneticPr fontId="2"/>
  </si>
  <si>
    <t>※1　銘柄指定をすると土湯には折込まれません</t>
    <rPh sb="3" eb="5">
      <t>メイガラ</t>
    </rPh>
    <rPh sb="5" eb="7">
      <t>シテイ</t>
    </rPh>
    <rPh sb="11" eb="12">
      <t>ツチ</t>
    </rPh>
    <rPh sb="12" eb="13">
      <t>ユ</t>
    </rPh>
    <rPh sb="15" eb="17">
      <t>オリコ</t>
    </rPh>
    <phoneticPr fontId="2"/>
  </si>
  <si>
    <t>徳田(大戸町)</t>
    <rPh sb="0" eb="2">
      <t>トクダ</t>
    </rPh>
    <rPh sb="3" eb="5">
      <t>オオド</t>
    </rPh>
    <rPh sb="5" eb="6">
      <t>マチ</t>
    </rPh>
    <phoneticPr fontId="2"/>
  </si>
  <si>
    <r>
      <t>木部東部</t>
    </r>
    <r>
      <rPr>
        <sz val="8"/>
        <rFont val="ＭＳ Ｐ明朝"/>
        <family val="1"/>
        <charset val="128"/>
      </rPr>
      <t>※2</t>
    </r>
    <rPh sb="0" eb="1">
      <t>キ</t>
    </rPh>
    <rPh sb="1" eb="2">
      <t>ブ</t>
    </rPh>
    <rPh sb="2" eb="4">
      <t>トウブ</t>
    </rPh>
    <phoneticPr fontId="2"/>
  </si>
  <si>
    <r>
      <t>朝日平東</t>
    </r>
    <r>
      <rPr>
        <sz val="8"/>
        <rFont val="ＭＳ Ｐ明朝"/>
        <family val="1"/>
        <charset val="128"/>
      </rPr>
      <t>※3</t>
    </r>
    <rPh sb="0" eb="2">
      <t>アサヒ</t>
    </rPh>
    <rPh sb="2" eb="3">
      <t>ヒラ</t>
    </rPh>
    <rPh sb="3" eb="4">
      <t>ヒガシ</t>
    </rPh>
    <phoneticPr fontId="2"/>
  </si>
  <si>
    <r>
      <t>読売</t>
    </r>
    <r>
      <rPr>
        <sz val="8"/>
        <rFont val="ＭＳ Ｐ明朝"/>
        <family val="1"/>
        <charset val="128"/>
      </rPr>
      <t>※1</t>
    </r>
    <rPh sb="0" eb="1">
      <t>ヨ</t>
    </rPh>
    <rPh sb="1" eb="2">
      <t>ウ</t>
    </rPh>
    <phoneticPr fontId="2"/>
  </si>
  <si>
    <r>
      <t>毎民四倉販売C</t>
    </r>
    <r>
      <rPr>
        <sz val="8"/>
        <rFont val="ＭＳ Ｐ明朝"/>
        <family val="1"/>
        <charset val="128"/>
      </rPr>
      <t>※2</t>
    </r>
    <rPh sb="0" eb="1">
      <t>マイ</t>
    </rPh>
    <rPh sb="1" eb="2">
      <t>タミ</t>
    </rPh>
    <rPh sb="2" eb="3">
      <t>ヨン</t>
    </rPh>
    <rPh sb="3" eb="4">
      <t>クラ</t>
    </rPh>
    <rPh sb="4" eb="6">
      <t>ハンバイ</t>
    </rPh>
    <phoneticPr fontId="2"/>
  </si>
  <si>
    <r>
      <t>金子</t>
    </r>
    <r>
      <rPr>
        <sz val="8"/>
        <rFont val="ＭＳ Ｐ明朝"/>
        <family val="1"/>
        <charset val="128"/>
      </rPr>
      <t>※2</t>
    </r>
    <rPh sb="0" eb="2">
      <t>カネコ</t>
    </rPh>
    <phoneticPr fontId="2"/>
  </si>
  <si>
    <r>
      <t>伊南星</t>
    </r>
    <r>
      <rPr>
        <sz val="8"/>
        <rFont val="ＭＳ Ｐ明朝"/>
        <family val="1"/>
        <charset val="128"/>
      </rPr>
      <t>※6</t>
    </r>
    <rPh sb="0" eb="1">
      <t>イ</t>
    </rPh>
    <rPh sb="1" eb="2">
      <t>ナン</t>
    </rPh>
    <rPh sb="2" eb="3">
      <t>ホシ</t>
    </rPh>
    <phoneticPr fontId="2"/>
  </si>
  <si>
    <r>
      <t>伊藤</t>
    </r>
    <r>
      <rPr>
        <sz val="8"/>
        <rFont val="ＭＳ Ｐ明朝"/>
        <family val="1"/>
        <charset val="128"/>
      </rPr>
      <t>※4</t>
    </r>
    <rPh sb="0" eb="2">
      <t>イトウ</t>
    </rPh>
    <phoneticPr fontId="2"/>
  </si>
  <si>
    <r>
      <t>読売松川</t>
    </r>
    <r>
      <rPr>
        <sz val="8"/>
        <rFont val="ＭＳ Ｐ明朝"/>
        <family val="1"/>
        <charset val="128"/>
      </rPr>
      <t>※1</t>
    </r>
    <rPh sb="0" eb="1">
      <t>ヨ</t>
    </rPh>
    <rPh sb="1" eb="2">
      <t>ウ</t>
    </rPh>
    <rPh sb="2" eb="4">
      <t>マツカワ</t>
    </rPh>
    <phoneticPr fontId="2"/>
  </si>
  <si>
    <r>
      <t>YC飯野</t>
    </r>
    <r>
      <rPr>
        <sz val="8"/>
        <rFont val="ＭＳ Ｐ明朝"/>
        <family val="1"/>
        <charset val="128"/>
      </rPr>
      <t>※2</t>
    </r>
    <rPh sb="2" eb="4">
      <t>イイノ</t>
    </rPh>
    <phoneticPr fontId="2"/>
  </si>
  <si>
    <r>
      <t>永沼</t>
    </r>
    <r>
      <rPr>
        <sz val="8"/>
        <rFont val="ＭＳ Ｐ明朝"/>
        <family val="1"/>
        <charset val="128"/>
      </rPr>
      <t>※5</t>
    </r>
    <rPh sb="0" eb="2">
      <t>ナガヌマ</t>
    </rPh>
    <phoneticPr fontId="2"/>
  </si>
  <si>
    <r>
      <t>三宅西部</t>
    </r>
    <r>
      <rPr>
        <sz val="8"/>
        <rFont val="ＭＳ Ｐ明朝"/>
        <family val="1"/>
        <charset val="128"/>
      </rPr>
      <t>※1</t>
    </r>
    <rPh sb="0" eb="2">
      <t>ミヤケ</t>
    </rPh>
    <rPh sb="2" eb="4">
      <t>セイブ</t>
    </rPh>
    <phoneticPr fontId="2"/>
  </si>
  <si>
    <r>
      <t>古川</t>
    </r>
    <r>
      <rPr>
        <sz val="8"/>
        <rFont val="ＭＳ Ｐ明朝"/>
        <family val="1"/>
        <charset val="128"/>
      </rPr>
      <t>※2</t>
    </r>
    <rPh sb="0" eb="2">
      <t>フルカワ</t>
    </rPh>
    <phoneticPr fontId="2"/>
  </si>
  <si>
    <r>
      <t>舞木</t>
    </r>
    <r>
      <rPr>
        <sz val="8"/>
        <rFont val="ＭＳ Ｐ明朝"/>
        <family val="1"/>
        <charset val="128"/>
      </rPr>
      <t>※11</t>
    </r>
    <rPh sb="0" eb="1">
      <t>マイ</t>
    </rPh>
    <rPh sb="1" eb="2">
      <t>キ</t>
    </rPh>
    <phoneticPr fontId="2"/>
  </si>
  <si>
    <r>
      <t>鈴木</t>
    </r>
    <r>
      <rPr>
        <sz val="6"/>
        <rFont val="ＭＳ Ｐ明朝"/>
        <family val="1"/>
        <charset val="128"/>
      </rPr>
      <t>※10</t>
    </r>
    <rPh sb="0" eb="2">
      <t>スズキ</t>
    </rPh>
    <phoneticPr fontId="2"/>
  </si>
  <si>
    <r>
      <t>毎民二本松</t>
    </r>
    <r>
      <rPr>
        <sz val="8"/>
        <rFont val="ＭＳ Ｐ明朝"/>
        <family val="1"/>
        <charset val="128"/>
      </rPr>
      <t>※1</t>
    </r>
    <rPh sb="2" eb="4">
      <t>ニホン</t>
    </rPh>
    <rPh sb="4" eb="5">
      <t>マツ</t>
    </rPh>
    <phoneticPr fontId="2"/>
  </si>
  <si>
    <t>渡部</t>
    <rPh sb="0" eb="2">
      <t>ワタベ</t>
    </rPh>
    <phoneticPr fontId="2"/>
  </si>
  <si>
    <t>※9  白河市の一部を含む</t>
    <rPh sb="4" eb="7">
      <t>シラカワシ</t>
    </rPh>
    <rPh sb="8" eb="10">
      <t>イチブ</t>
    </rPh>
    <rPh sb="11" eb="12">
      <t>フク</t>
    </rPh>
    <phoneticPr fontId="2"/>
  </si>
  <si>
    <r>
      <t>読売新白河</t>
    </r>
    <r>
      <rPr>
        <sz val="6"/>
        <rFont val="ＭＳ Ｐ明朝"/>
        <family val="1"/>
        <charset val="128"/>
      </rPr>
      <t>※1</t>
    </r>
    <rPh sb="0" eb="2">
      <t>ヨミウリ</t>
    </rPh>
    <phoneticPr fontId="2"/>
  </si>
  <si>
    <r>
      <t>朝日庄司</t>
    </r>
    <r>
      <rPr>
        <sz val="6"/>
        <rFont val="ＭＳ Ｐ明朝"/>
        <family val="1"/>
        <charset val="128"/>
      </rPr>
      <t>※3</t>
    </r>
    <rPh sb="0" eb="2">
      <t>アサヒ</t>
    </rPh>
    <rPh sb="2" eb="4">
      <t>ショウジ</t>
    </rPh>
    <phoneticPr fontId="2"/>
  </si>
  <si>
    <r>
      <t>鈴木</t>
    </r>
    <r>
      <rPr>
        <sz val="6"/>
        <rFont val="ＭＳ Ｐ明朝"/>
        <family val="1"/>
        <charset val="128"/>
      </rPr>
      <t>※8</t>
    </r>
    <rPh sb="0" eb="2">
      <t>スズキ</t>
    </rPh>
    <phoneticPr fontId="2"/>
  </si>
  <si>
    <r>
      <t>渡辺</t>
    </r>
    <r>
      <rPr>
        <sz val="6"/>
        <rFont val="ＭＳ Ｐ明朝"/>
        <family val="1"/>
        <charset val="128"/>
      </rPr>
      <t>※4</t>
    </r>
    <rPh sb="0" eb="1">
      <t>ワタ</t>
    </rPh>
    <rPh sb="1" eb="2">
      <t>ヘン</t>
    </rPh>
    <phoneticPr fontId="2"/>
  </si>
  <si>
    <r>
      <t>販売センター</t>
    </r>
    <r>
      <rPr>
        <sz val="6"/>
        <rFont val="ＭＳ Ｐ明朝"/>
        <family val="1"/>
        <charset val="128"/>
      </rPr>
      <t>※5</t>
    </r>
    <rPh sb="0" eb="2">
      <t>ハンバイ</t>
    </rPh>
    <phoneticPr fontId="2"/>
  </si>
  <si>
    <r>
      <t>朝日庄司</t>
    </r>
    <r>
      <rPr>
        <sz val="6"/>
        <rFont val="ＭＳ Ｐ明朝"/>
        <family val="1"/>
        <charset val="128"/>
      </rPr>
      <t>※9</t>
    </r>
    <rPh sb="0" eb="2">
      <t>アサヒ</t>
    </rPh>
    <rPh sb="2" eb="4">
      <t>ショウジ</t>
    </rPh>
    <phoneticPr fontId="2"/>
  </si>
  <si>
    <r>
      <t>YC石川</t>
    </r>
    <r>
      <rPr>
        <sz val="6"/>
        <rFont val="ＭＳ Ｐ明朝"/>
        <family val="1"/>
        <charset val="128"/>
      </rPr>
      <t>※6</t>
    </r>
    <rPh sb="2" eb="4">
      <t>イシカワ</t>
    </rPh>
    <phoneticPr fontId="2"/>
  </si>
  <si>
    <r>
      <t>高橋</t>
    </r>
    <r>
      <rPr>
        <sz val="6"/>
        <rFont val="ＭＳ Ｐ明朝"/>
        <family val="1"/>
        <charset val="128"/>
      </rPr>
      <t>※7</t>
    </r>
    <rPh sb="0" eb="2">
      <t>タカハシ</t>
    </rPh>
    <phoneticPr fontId="2"/>
  </si>
  <si>
    <r>
      <t>山野辺</t>
    </r>
    <r>
      <rPr>
        <sz val="6"/>
        <rFont val="ＭＳ Ｐ明朝"/>
        <family val="1"/>
        <charset val="128"/>
      </rPr>
      <t>※8</t>
    </r>
    <rPh sb="0" eb="1">
      <t>ヤマノベ</t>
    </rPh>
    <rPh sb="1" eb="2">
      <t>ノ</t>
    </rPh>
    <rPh sb="2" eb="3">
      <t>ヘン</t>
    </rPh>
    <phoneticPr fontId="2"/>
  </si>
  <si>
    <t>立子山勇屋</t>
    <rPh sb="0" eb="1">
      <t>タ</t>
    </rPh>
    <rPh sb="1" eb="2">
      <t>コ</t>
    </rPh>
    <rPh sb="2" eb="3">
      <t>ヤマ</t>
    </rPh>
    <rPh sb="3" eb="4">
      <t>イサ</t>
    </rPh>
    <rPh sb="4" eb="5">
      <t>ヤ</t>
    </rPh>
    <phoneticPr fontId="2"/>
  </si>
  <si>
    <t>※1 内郷も含む</t>
    <rPh sb="3" eb="5">
      <t>ウチゴウ</t>
    </rPh>
    <rPh sb="6" eb="7">
      <t>フク</t>
    </rPh>
    <phoneticPr fontId="2"/>
  </si>
  <si>
    <t>※2 草野地区含む</t>
    <rPh sb="3" eb="5">
      <t>クサノ</t>
    </rPh>
    <rPh sb="5" eb="7">
      <t>チク</t>
    </rPh>
    <phoneticPr fontId="2"/>
  </si>
  <si>
    <t>※3 草野地区、四倉地区含む</t>
    <rPh sb="3" eb="5">
      <t>クサノ</t>
    </rPh>
    <rPh sb="5" eb="7">
      <t>チク</t>
    </rPh>
    <rPh sb="8" eb="10">
      <t>ヨツクラ</t>
    </rPh>
    <rPh sb="10" eb="12">
      <t>チク</t>
    </rPh>
    <phoneticPr fontId="2"/>
  </si>
  <si>
    <r>
      <t>YC川俣</t>
    </r>
    <r>
      <rPr>
        <sz val="8"/>
        <rFont val="ＭＳ Ｐ明朝"/>
        <family val="1"/>
        <charset val="128"/>
      </rPr>
      <t>※6</t>
    </r>
    <rPh sb="2" eb="4">
      <t>カワマタ</t>
    </rPh>
    <phoneticPr fontId="2"/>
  </si>
  <si>
    <t>※5　伊達市（旧）月舘町を含む</t>
    <rPh sb="3" eb="5">
      <t>ダテ</t>
    </rPh>
    <rPh sb="5" eb="6">
      <t>シ</t>
    </rPh>
    <rPh sb="7" eb="8">
      <t>キュウ</t>
    </rPh>
    <rPh sb="9" eb="12">
      <t>ツキダテマチ</t>
    </rPh>
    <rPh sb="13" eb="14">
      <t>フク</t>
    </rPh>
    <phoneticPr fontId="2"/>
  </si>
  <si>
    <t>※6　伊達市（旧）月舘町、相馬郡飯舘村の一部を含む</t>
    <rPh sb="3" eb="5">
      <t>ダテ</t>
    </rPh>
    <rPh sb="5" eb="6">
      <t>シ</t>
    </rPh>
    <rPh sb="7" eb="8">
      <t>キュウ</t>
    </rPh>
    <rPh sb="9" eb="12">
      <t>ツキダテマチ</t>
    </rPh>
    <rPh sb="13" eb="15">
      <t>ソウマ</t>
    </rPh>
    <rPh sb="15" eb="16">
      <t>グン</t>
    </rPh>
    <rPh sb="16" eb="18">
      <t>イイタテ</t>
    </rPh>
    <rPh sb="18" eb="19">
      <t>ムラ</t>
    </rPh>
    <rPh sb="20" eb="22">
      <t>イチブ</t>
    </rPh>
    <rPh sb="23" eb="24">
      <t>フク</t>
    </rPh>
    <phoneticPr fontId="2"/>
  </si>
  <si>
    <t>※2　相馬郡新地町の一部を含む</t>
    <rPh sb="3" eb="6">
      <t>ソウマグン</t>
    </rPh>
    <rPh sb="6" eb="9">
      <t>シンチチョウ</t>
    </rPh>
    <rPh sb="10" eb="12">
      <t>イチブ</t>
    </rPh>
    <rPh sb="13" eb="14">
      <t>フク</t>
    </rPh>
    <phoneticPr fontId="2"/>
  </si>
  <si>
    <r>
      <t>毎民藤原</t>
    </r>
    <r>
      <rPr>
        <sz val="8"/>
        <rFont val="ＭＳ Ｐ明朝"/>
        <family val="1"/>
        <charset val="128"/>
      </rPr>
      <t>※1</t>
    </r>
    <rPh sb="0" eb="1">
      <t>マイ</t>
    </rPh>
    <rPh sb="1" eb="2">
      <t>タミ</t>
    </rPh>
    <rPh sb="2" eb="4">
      <t>フジハラ</t>
    </rPh>
    <phoneticPr fontId="2"/>
  </si>
  <si>
    <t>※1　相馬郡飯舘村の一部を含む</t>
    <rPh sb="3" eb="6">
      <t>ソウマグン</t>
    </rPh>
    <rPh sb="6" eb="9">
      <t>イイタテムラ</t>
    </rPh>
    <rPh sb="10" eb="12">
      <t>イチブ</t>
    </rPh>
    <rPh sb="13" eb="14">
      <t>フク</t>
    </rPh>
    <phoneticPr fontId="2"/>
  </si>
  <si>
    <r>
      <t>毎民藤原</t>
    </r>
    <r>
      <rPr>
        <sz val="8"/>
        <rFont val="ＭＳ Ｐ明朝"/>
        <family val="1"/>
        <charset val="128"/>
      </rPr>
      <t>※2</t>
    </r>
    <rPh sb="0" eb="1">
      <t>ゴト</t>
    </rPh>
    <rPh sb="1" eb="2">
      <t>タミ</t>
    </rPh>
    <rPh sb="2" eb="4">
      <t>フジハラ</t>
    </rPh>
    <phoneticPr fontId="2"/>
  </si>
  <si>
    <r>
      <t>読売相馬</t>
    </r>
    <r>
      <rPr>
        <sz val="8"/>
        <rFont val="ＭＳ Ｐ明朝"/>
        <family val="1"/>
        <charset val="128"/>
      </rPr>
      <t>※2</t>
    </r>
    <rPh sb="0" eb="1">
      <t>ヨ</t>
    </rPh>
    <rPh sb="1" eb="2">
      <t>ウ</t>
    </rPh>
    <rPh sb="2" eb="4">
      <t>ソウマ</t>
    </rPh>
    <phoneticPr fontId="2"/>
  </si>
  <si>
    <t>JAたむら常葉※7</t>
    <rPh sb="5" eb="6">
      <t>ツネ</t>
    </rPh>
    <rPh sb="6" eb="7">
      <t>ハ</t>
    </rPh>
    <phoneticPr fontId="2"/>
  </si>
  <si>
    <t>舞木販売センター※2</t>
    <rPh sb="0" eb="2">
      <t>モウギ</t>
    </rPh>
    <rPh sb="2" eb="4">
      <t>ハンバイ</t>
    </rPh>
    <phoneticPr fontId="2"/>
  </si>
  <si>
    <t>川桁新聞販売</t>
    <rPh sb="0" eb="1">
      <t>カワ</t>
    </rPh>
    <rPh sb="1" eb="2">
      <t>ケタ</t>
    </rPh>
    <rPh sb="2" eb="4">
      <t>シンブン</t>
    </rPh>
    <rPh sb="4" eb="6">
      <t>ハンバイ</t>
    </rPh>
    <phoneticPr fontId="2"/>
  </si>
  <si>
    <t>YC坂下町</t>
    <rPh sb="2" eb="4">
      <t>サカシタ</t>
    </rPh>
    <rPh sb="4" eb="5">
      <t>マチ</t>
    </rPh>
    <phoneticPr fontId="2"/>
  </si>
  <si>
    <t>田島読売渡部※5</t>
    <rPh sb="0" eb="2">
      <t>タジマ</t>
    </rPh>
    <rPh sb="2" eb="4">
      <t>ヨミウリ</t>
    </rPh>
    <rPh sb="4" eb="6">
      <t>ワタベ</t>
    </rPh>
    <phoneticPr fontId="2"/>
  </si>
  <si>
    <t>読売民友新本宮※2</t>
    <rPh sb="0" eb="2">
      <t>ヨミウリ</t>
    </rPh>
    <rPh sb="2" eb="4">
      <t>ミンユウ</t>
    </rPh>
    <rPh sb="4" eb="5">
      <t>シン</t>
    </rPh>
    <rPh sb="5" eb="7">
      <t>モトミヤ</t>
    </rPh>
    <phoneticPr fontId="2"/>
  </si>
  <si>
    <t>読売民友伊達SC※4</t>
    <rPh sb="0" eb="2">
      <t>ヨミウリ</t>
    </rPh>
    <rPh sb="2" eb="4">
      <t>ミンユウ</t>
    </rPh>
    <rPh sb="4" eb="6">
      <t>ダテ</t>
    </rPh>
    <phoneticPr fontId="2"/>
  </si>
  <si>
    <t>読売東口</t>
    <rPh sb="0" eb="1">
      <t>ヨ</t>
    </rPh>
    <rPh sb="1" eb="2">
      <t>ウ</t>
    </rPh>
    <rPh sb="2" eb="3">
      <t>ヒガシ</t>
    </rPh>
    <rPh sb="3" eb="4">
      <t>クチ</t>
    </rPh>
    <phoneticPr fontId="2"/>
  </si>
  <si>
    <t>YC須賀川中央※1</t>
    <rPh sb="2" eb="5">
      <t>スカガワ</t>
    </rPh>
    <rPh sb="5" eb="7">
      <t>チュウオウ</t>
    </rPh>
    <phoneticPr fontId="2"/>
  </si>
  <si>
    <t>産経福島</t>
    <rPh sb="0" eb="2">
      <t>サンケイ</t>
    </rPh>
    <rPh sb="2" eb="4">
      <t>フクシマ</t>
    </rPh>
    <phoneticPr fontId="2"/>
  </si>
  <si>
    <t>読売民友伏黒SC</t>
    <rPh sb="0" eb="2">
      <t>ヨミウリ</t>
    </rPh>
    <rPh sb="2" eb="4">
      <t>ミンユウ</t>
    </rPh>
    <rPh sb="4" eb="5">
      <t>フセ</t>
    </rPh>
    <rPh sb="5" eb="6">
      <t>クロ</t>
    </rPh>
    <phoneticPr fontId="2"/>
  </si>
  <si>
    <t>ASA好間</t>
    <rPh sb="3" eb="4">
      <t>ス</t>
    </rPh>
    <rPh sb="4" eb="5">
      <t>マ</t>
    </rPh>
    <phoneticPr fontId="2"/>
  </si>
  <si>
    <t>販売所</t>
    <rPh sb="0" eb="2">
      <t>ハンバイ</t>
    </rPh>
    <rPh sb="2" eb="3">
      <t>ジョ</t>
    </rPh>
    <phoneticPr fontId="2"/>
  </si>
  <si>
    <r>
      <t>服部</t>
    </r>
    <r>
      <rPr>
        <sz val="9"/>
        <rFont val="ＭＳ Ｐ明朝"/>
        <family val="1"/>
        <charset val="128"/>
      </rPr>
      <t>※3</t>
    </r>
    <rPh sb="0" eb="2">
      <t>ハットリ</t>
    </rPh>
    <phoneticPr fontId="2"/>
  </si>
  <si>
    <t>※3　伊達郡川俣町山木屋地区を含む</t>
    <rPh sb="3" eb="5">
      <t>ダテ</t>
    </rPh>
    <rPh sb="5" eb="6">
      <t>グン</t>
    </rPh>
    <rPh sb="6" eb="8">
      <t>カワマタ</t>
    </rPh>
    <rPh sb="8" eb="9">
      <t>チョウ</t>
    </rPh>
    <rPh sb="9" eb="12">
      <t>ヤマキヤ</t>
    </rPh>
    <rPh sb="12" eb="14">
      <t>チク</t>
    </rPh>
    <rPh sb="15" eb="16">
      <t>フク</t>
    </rPh>
    <phoneticPr fontId="2"/>
  </si>
  <si>
    <t>朝日中央</t>
    <rPh sb="0" eb="2">
      <t>アサヒ</t>
    </rPh>
    <rPh sb="2" eb="4">
      <t>チュウオウ</t>
    </rPh>
    <phoneticPr fontId="2"/>
  </si>
  <si>
    <t>朝日開成</t>
    <rPh sb="0" eb="2">
      <t>アサヒ</t>
    </rPh>
    <rPh sb="2" eb="3">
      <t>ヒラ</t>
    </rPh>
    <rPh sb="3" eb="4">
      <t>ナ</t>
    </rPh>
    <phoneticPr fontId="2"/>
  </si>
  <si>
    <t>読売鈴木</t>
    <rPh sb="0" eb="2">
      <t>ヨミウリ</t>
    </rPh>
    <rPh sb="2" eb="4">
      <t>スズキ</t>
    </rPh>
    <phoneticPr fontId="2"/>
  </si>
  <si>
    <r>
      <t>YC白河</t>
    </r>
    <r>
      <rPr>
        <sz val="6"/>
        <rFont val="ＭＳ Ｐ明朝"/>
        <family val="1"/>
        <charset val="128"/>
      </rPr>
      <t>※2</t>
    </r>
    <rPh sb="2" eb="4">
      <t>シラカワ</t>
    </rPh>
    <phoneticPr fontId="2"/>
  </si>
  <si>
    <r>
      <t>YC表郷</t>
    </r>
    <r>
      <rPr>
        <sz val="6"/>
        <rFont val="ＭＳ Ｐ明朝"/>
        <family val="1"/>
        <charset val="128"/>
      </rPr>
      <t>※8</t>
    </r>
    <rPh sb="2" eb="3">
      <t>オモテ</t>
    </rPh>
    <rPh sb="3" eb="4">
      <t>サト</t>
    </rPh>
    <phoneticPr fontId="2"/>
  </si>
  <si>
    <t>湯本阿部</t>
    <rPh sb="0" eb="2">
      <t>ユモト</t>
    </rPh>
    <rPh sb="2" eb="4">
      <t>アベ</t>
    </rPh>
    <phoneticPr fontId="2"/>
  </si>
  <si>
    <t>YCいわき鹿島</t>
    <rPh sb="5" eb="7">
      <t>カシマ</t>
    </rPh>
    <phoneticPr fontId="2"/>
  </si>
  <si>
    <t>ASA福島南部</t>
    <rPh sb="3" eb="5">
      <t>フクシマ</t>
    </rPh>
    <rPh sb="5" eb="7">
      <t>ナンブ</t>
    </rPh>
    <phoneticPr fontId="2"/>
  </si>
  <si>
    <t>YC大槻</t>
    <rPh sb="2" eb="4">
      <t>オオツキ</t>
    </rPh>
    <phoneticPr fontId="2"/>
  </si>
  <si>
    <t>YC常磐※1</t>
    <rPh sb="2" eb="4">
      <t>ジョウバン</t>
    </rPh>
    <phoneticPr fontId="2"/>
  </si>
  <si>
    <t>白河市</t>
    <rPh sb="0" eb="1">
      <t>シロイシ</t>
    </rPh>
    <rPh sb="1" eb="2">
      <t>カワ</t>
    </rPh>
    <rPh sb="2" eb="3">
      <t>シ</t>
    </rPh>
    <phoneticPr fontId="2"/>
  </si>
  <si>
    <t>伊達市</t>
    <rPh sb="0" eb="1">
      <t>イ</t>
    </rPh>
    <rPh sb="1" eb="2">
      <t>トオル</t>
    </rPh>
    <rPh sb="2" eb="3">
      <t>シ</t>
    </rPh>
    <phoneticPr fontId="2"/>
  </si>
  <si>
    <t>桑折</t>
    <rPh sb="0" eb="2">
      <t>コオリ</t>
    </rPh>
    <phoneticPr fontId="2"/>
  </si>
  <si>
    <r>
      <t>夏井</t>
    </r>
    <r>
      <rPr>
        <sz val="8"/>
        <rFont val="ＭＳ Ｐ明朝"/>
        <family val="1"/>
        <charset val="128"/>
      </rPr>
      <t>※13</t>
    </r>
    <rPh sb="0" eb="2">
      <t>ナツイ</t>
    </rPh>
    <phoneticPr fontId="2"/>
  </si>
  <si>
    <t>※13　いわき市の一部を含む</t>
    <rPh sb="7" eb="8">
      <t>シ</t>
    </rPh>
    <rPh sb="9" eb="11">
      <t>イチブ</t>
    </rPh>
    <rPh sb="12" eb="13">
      <t>フク</t>
    </rPh>
    <phoneticPr fontId="2"/>
  </si>
  <si>
    <t>※3　大熊町を含む</t>
    <rPh sb="3" eb="5">
      <t>オオクマ</t>
    </rPh>
    <rPh sb="5" eb="6">
      <t>マチ</t>
    </rPh>
    <rPh sb="7" eb="8">
      <t>フク</t>
    </rPh>
    <phoneticPr fontId="2"/>
  </si>
  <si>
    <t>菅野</t>
    <rPh sb="0" eb="2">
      <t>スガノ</t>
    </rPh>
    <phoneticPr fontId="2"/>
  </si>
  <si>
    <t>木戸販売C</t>
    <rPh sb="0" eb="2">
      <t>キド</t>
    </rPh>
    <rPh sb="2" eb="4">
      <t>ハンバイ</t>
    </rPh>
    <phoneticPr fontId="2"/>
  </si>
  <si>
    <t>浪江鈴木</t>
    <rPh sb="0" eb="2">
      <t>ナミエ</t>
    </rPh>
    <rPh sb="2" eb="4">
      <t>スズキ</t>
    </rPh>
    <phoneticPr fontId="2"/>
  </si>
  <si>
    <r>
      <rPr>
        <sz val="9"/>
        <rFont val="ＭＳ Ｐ明朝"/>
        <family val="1"/>
        <charset val="128"/>
      </rPr>
      <t>販売センター</t>
    </r>
    <r>
      <rPr>
        <sz val="10"/>
        <rFont val="ＭＳ Ｐ明朝"/>
        <family val="1"/>
        <charset val="128"/>
      </rPr>
      <t xml:space="preserve">
</t>
    </r>
    <r>
      <rPr>
        <sz val="8"/>
        <rFont val="ＭＳ Ｐ明朝"/>
        <family val="1"/>
        <charset val="128"/>
      </rPr>
      <t>※3</t>
    </r>
    <phoneticPr fontId="2"/>
  </si>
  <si>
    <r>
      <t>朝日</t>
    </r>
    <r>
      <rPr>
        <sz val="8"/>
        <rFont val="ＭＳ Ｐ明朝"/>
        <family val="1"/>
        <charset val="128"/>
      </rPr>
      <t>※1</t>
    </r>
    <rPh sb="0" eb="2">
      <t>アサヒ</t>
    </rPh>
    <phoneticPr fontId="2"/>
  </si>
  <si>
    <t>※1　喜多方市の（旧）熱塩加納村、耶麻郡北塩原村の一部を含む</t>
    <rPh sb="3" eb="6">
      <t>キタカタ</t>
    </rPh>
    <rPh sb="6" eb="7">
      <t>シ</t>
    </rPh>
    <rPh sb="9" eb="10">
      <t>キュウ</t>
    </rPh>
    <rPh sb="11" eb="15">
      <t>アツシオカノウ</t>
    </rPh>
    <rPh sb="15" eb="16">
      <t>ムラ</t>
    </rPh>
    <rPh sb="17" eb="18">
      <t>ヤ</t>
    </rPh>
    <rPh sb="18" eb="19">
      <t>マ</t>
    </rPh>
    <rPh sb="19" eb="20">
      <t>グン</t>
    </rPh>
    <rPh sb="20" eb="21">
      <t>キタ</t>
    </rPh>
    <rPh sb="21" eb="22">
      <t>シオ</t>
    </rPh>
    <rPh sb="22" eb="23">
      <t>ハラ</t>
    </rPh>
    <rPh sb="23" eb="24">
      <t>ムラ</t>
    </rPh>
    <rPh sb="25" eb="27">
      <t>イチブ</t>
    </rPh>
    <rPh sb="28" eb="29">
      <t>フク</t>
    </rPh>
    <phoneticPr fontId="2"/>
  </si>
  <si>
    <r>
      <t>毎民喜多方販売C</t>
    </r>
    <r>
      <rPr>
        <sz val="8"/>
        <rFont val="ＭＳ Ｐ明朝"/>
        <family val="1"/>
        <charset val="128"/>
      </rPr>
      <t>※2</t>
    </r>
    <rPh sb="0" eb="1">
      <t>マイ</t>
    </rPh>
    <rPh sb="1" eb="2">
      <t>ミン</t>
    </rPh>
    <rPh sb="2" eb="5">
      <t>キタカタ</t>
    </rPh>
    <rPh sb="5" eb="7">
      <t>ハンバイ</t>
    </rPh>
    <phoneticPr fontId="2"/>
  </si>
  <si>
    <r>
      <t>読売</t>
    </r>
    <r>
      <rPr>
        <sz val="8"/>
        <rFont val="ＭＳ Ｐ明朝"/>
        <family val="1"/>
        <charset val="128"/>
      </rPr>
      <t>※2</t>
    </r>
    <rPh sb="0" eb="1">
      <t>ヨ</t>
    </rPh>
    <rPh sb="1" eb="2">
      <t>ウ</t>
    </rPh>
    <phoneticPr fontId="2"/>
  </si>
  <si>
    <r>
      <t>毎民</t>
    </r>
    <r>
      <rPr>
        <sz val="8"/>
        <rFont val="ＭＳ Ｐ明朝"/>
        <family val="1"/>
        <charset val="128"/>
      </rPr>
      <t>※3</t>
    </r>
    <rPh sb="0" eb="1">
      <t>マイ</t>
    </rPh>
    <rPh sb="1" eb="2">
      <t>ミン</t>
    </rPh>
    <phoneticPr fontId="2"/>
  </si>
  <si>
    <r>
      <t>YC塩川</t>
    </r>
    <r>
      <rPr>
        <sz val="8"/>
        <rFont val="ＭＳ Ｐ明朝"/>
        <family val="1"/>
        <charset val="128"/>
      </rPr>
      <t>※3</t>
    </r>
    <rPh sb="2" eb="4">
      <t>シオカワ</t>
    </rPh>
    <phoneticPr fontId="2"/>
  </si>
  <si>
    <r>
      <t xml:space="preserve">毎民白河西郷 </t>
    </r>
    <r>
      <rPr>
        <sz val="6"/>
        <rFont val="ＭＳ Ｐ明朝"/>
        <family val="1"/>
        <charset val="128"/>
      </rPr>
      <t>※1</t>
    </r>
    <rPh sb="0" eb="1">
      <t>マイ</t>
    </rPh>
    <rPh sb="1" eb="2">
      <t>タミ</t>
    </rPh>
    <rPh sb="2" eb="4">
      <t>シラカワ</t>
    </rPh>
    <rPh sb="4" eb="5">
      <t>ニシ</t>
    </rPh>
    <rPh sb="5" eb="6">
      <t>ゴウ</t>
    </rPh>
    <phoneticPr fontId="2"/>
  </si>
  <si>
    <r>
      <t>YC船引</t>
    </r>
    <r>
      <rPr>
        <sz val="8"/>
        <rFont val="ＭＳ Ｐ明朝"/>
        <family val="1"/>
        <charset val="128"/>
      </rPr>
      <t>※6</t>
    </r>
    <rPh sb="2" eb="4">
      <t>フナヒキ</t>
    </rPh>
    <phoneticPr fontId="2"/>
  </si>
  <si>
    <t>ASA勿来</t>
    <rPh sb="3" eb="5">
      <t>ナコソ</t>
    </rPh>
    <phoneticPr fontId="2"/>
  </si>
  <si>
    <r>
      <t>ASA植田</t>
    </r>
    <r>
      <rPr>
        <sz val="8"/>
        <rFont val="ＭＳ Ｐ明朝"/>
        <family val="1"/>
        <charset val="128"/>
      </rPr>
      <t>※１</t>
    </r>
    <rPh sb="3" eb="5">
      <t>ウエダ</t>
    </rPh>
    <phoneticPr fontId="2"/>
  </si>
  <si>
    <t>YC会津若松中央</t>
    <rPh sb="2" eb="6">
      <t>アイズワカマツ</t>
    </rPh>
    <rPh sb="6" eb="8">
      <t>チュウオウ</t>
    </rPh>
    <phoneticPr fontId="2"/>
  </si>
  <si>
    <t>※１　錦も含む</t>
    <rPh sb="3" eb="4">
      <t>ニシキ</t>
    </rPh>
    <rPh sb="5" eb="6">
      <t>フク</t>
    </rPh>
    <phoneticPr fontId="2"/>
  </si>
  <si>
    <t>双葉鈴木</t>
    <rPh sb="0" eb="2">
      <t>フタバ</t>
    </rPh>
    <rPh sb="2" eb="4">
      <t>スズキ</t>
    </rPh>
    <phoneticPr fontId="2"/>
  </si>
  <si>
    <r>
      <t>YC郡山南</t>
    </r>
    <r>
      <rPr>
        <sz val="8"/>
        <rFont val="ＭＳ Ｐ明朝"/>
        <family val="1"/>
        <charset val="128"/>
      </rPr>
      <t>※1</t>
    </r>
    <rPh sb="2" eb="4">
      <t>コオリヤマ</t>
    </rPh>
    <rPh sb="4" eb="5">
      <t>ミナミ</t>
    </rPh>
    <phoneticPr fontId="2"/>
  </si>
  <si>
    <t>毎民泉阿部</t>
    <rPh sb="0" eb="1">
      <t>マイ</t>
    </rPh>
    <rPh sb="1" eb="2">
      <t>タミ</t>
    </rPh>
    <rPh sb="2" eb="3">
      <t>イズミ</t>
    </rPh>
    <rPh sb="3" eb="5">
      <t>アベ</t>
    </rPh>
    <phoneticPr fontId="2"/>
  </si>
  <si>
    <t>野沢佐藤</t>
    <rPh sb="0" eb="2">
      <t>ノザワ</t>
    </rPh>
    <rPh sb="2" eb="4">
      <t>サトウ</t>
    </rPh>
    <phoneticPr fontId="2"/>
  </si>
  <si>
    <t>毎民錦</t>
    <rPh sb="0" eb="1">
      <t>ゴト</t>
    </rPh>
    <rPh sb="1" eb="2">
      <t>タミ</t>
    </rPh>
    <rPh sb="2" eb="3">
      <t>ニシキ</t>
    </rPh>
    <phoneticPr fontId="2"/>
  </si>
  <si>
    <t>毎民勿来</t>
    <rPh sb="0" eb="1">
      <t>マイ</t>
    </rPh>
    <rPh sb="1" eb="2">
      <t>タミ</t>
    </rPh>
    <rPh sb="2" eb="4">
      <t>ナコソ</t>
    </rPh>
    <phoneticPr fontId="2"/>
  </si>
  <si>
    <t>毎民保原</t>
    <rPh sb="0" eb="1">
      <t>マイ</t>
    </rPh>
    <rPh sb="1" eb="2">
      <t>タミ</t>
    </rPh>
    <rPh sb="2" eb="4">
      <t>ホバラ</t>
    </rPh>
    <phoneticPr fontId="2"/>
  </si>
  <si>
    <t>YC植田</t>
    <rPh sb="2" eb="4">
      <t>ウエダ</t>
    </rPh>
    <phoneticPr fontId="2"/>
  </si>
  <si>
    <t>https://www.kahoku-orikomi.co.jp</t>
    <phoneticPr fontId="2"/>
  </si>
  <si>
    <t>※5  会津若松市北会津町を含む</t>
    <rPh sb="4" eb="9">
      <t>アイヅワカマツシ</t>
    </rPh>
    <rPh sb="9" eb="13">
      <t>キタアイヅマチ</t>
    </rPh>
    <rPh sb="14" eb="15">
      <t>フク</t>
    </rPh>
    <phoneticPr fontId="2"/>
  </si>
  <si>
    <r>
      <t>まちづくり猪苗代</t>
    </r>
    <r>
      <rPr>
        <sz val="8"/>
        <rFont val="ＭＳ Ｐ明朝"/>
        <family val="1"/>
        <charset val="128"/>
      </rPr>
      <t>※4</t>
    </r>
    <rPh sb="5" eb="8">
      <t>イナワシロ</t>
    </rPh>
    <phoneticPr fontId="2"/>
  </si>
  <si>
    <r>
      <t>高田金田</t>
    </r>
    <r>
      <rPr>
        <sz val="8"/>
        <rFont val="ＭＳ Ｐ明朝"/>
        <family val="1"/>
        <charset val="128"/>
      </rPr>
      <t>※5</t>
    </r>
    <rPh sb="0" eb="2">
      <t>タカダ</t>
    </rPh>
    <rPh sb="2" eb="4">
      <t>カネタ</t>
    </rPh>
    <phoneticPr fontId="2"/>
  </si>
  <si>
    <r>
      <t>本郷渡部</t>
    </r>
    <r>
      <rPr>
        <sz val="8"/>
        <rFont val="ＭＳ Ｐ明朝"/>
        <family val="1"/>
        <charset val="128"/>
      </rPr>
      <t>※5</t>
    </r>
    <rPh sb="0" eb="2">
      <t>ホンゴウ</t>
    </rPh>
    <rPh sb="2" eb="4">
      <t>ワタベ</t>
    </rPh>
    <phoneticPr fontId="2"/>
  </si>
  <si>
    <r>
      <t>新鶴新聞販売</t>
    </r>
    <r>
      <rPr>
        <sz val="8"/>
        <rFont val="ＭＳ Ｐ明朝"/>
        <family val="1"/>
        <charset val="128"/>
      </rPr>
      <t>※5</t>
    </r>
    <rPh sb="0" eb="1">
      <t>シン</t>
    </rPh>
    <rPh sb="1" eb="2">
      <t>ツル</t>
    </rPh>
    <rPh sb="2" eb="4">
      <t>シンブン</t>
    </rPh>
    <rPh sb="4" eb="6">
      <t>ハンバイ</t>
    </rPh>
    <phoneticPr fontId="2"/>
  </si>
  <si>
    <r>
      <t>小国新聞販売所</t>
    </r>
    <r>
      <rPr>
        <sz val="8"/>
        <rFont val="ＭＳ Ｐ明朝"/>
        <family val="1"/>
        <charset val="128"/>
      </rPr>
      <t>※3</t>
    </r>
    <rPh sb="0" eb="2">
      <t>オグニ</t>
    </rPh>
    <rPh sb="2" eb="4">
      <t>シンブン</t>
    </rPh>
    <rPh sb="4" eb="7">
      <t>ハンバイジョ</t>
    </rPh>
    <phoneticPr fontId="2"/>
  </si>
  <si>
    <t>朝日地区</t>
    <rPh sb="0" eb="2">
      <t>アサヒ</t>
    </rPh>
    <rPh sb="2" eb="4">
      <t>チク</t>
    </rPh>
    <phoneticPr fontId="2"/>
  </si>
  <si>
    <t>毎民東部</t>
    <rPh sb="0" eb="1">
      <t>マイ</t>
    </rPh>
    <rPh sb="1" eb="2">
      <t>タミ</t>
    </rPh>
    <rPh sb="2" eb="4">
      <t>トウブ</t>
    </rPh>
    <phoneticPr fontId="2"/>
  </si>
  <si>
    <t>YC郡山駅西口</t>
    <rPh sb="2" eb="4">
      <t>コオリヤマ</t>
    </rPh>
    <rPh sb="4" eb="5">
      <t>エキ</t>
    </rPh>
    <rPh sb="5" eb="7">
      <t>ニシグチ</t>
    </rPh>
    <phoneticPr fontId="2"/>
  </si>
  <si>
    <t>YC田村滝根</t>
    <rPh sb="2" eb="4">
      <t>タムラ</t>
    </rPh>
    <rPh sb="4" eb="6">
      <t>タキネ</t>
    </rPh>
    <phoneticPr fontId="2"/>
  </si>
  <si>
    <t>ＹＣ小野横町</t>
    <rPh sb="2" eb="4">
      <t>オノ</t>
    </rPh>
    <rPh sb="4" eb="6">
      <t>ヨコマチ</t>
    </rPh>
    <phoneticPr fontId="2"/>
  </si>
  <si>
    <t>YC小川郷</t>
    <rPh sb="2" eb="4">
      <t>オガワ</t>
    </rPh>
    <rPh sb="4" eb="5">
      <t>ゴウ</t>
    </rPh>
    <phoneticPr fontId="2"/>
  </si>
  <si>
    <r>
      <t>YC高田</t>
    </r>
    <r>
      <rPr>
        <sz val="8"/>
        <rFont val="ＭＳ Ｐ明朝"/>
        <family val="1"/>
        <charset val="128"/>
      </rPr>
      <t>※5</t>
    </r>
    <rPh sb="2" eb="4">
      <t>タカダ</t>
    </rPh>
    <phoneticPr fontId="2"/>
  </si>
  <si>
    <t>百目木服部</t>
    <rPh sb="0" eb="3">
      <t>ドウメキ</t>
    </rPh>
    <rPh sb="3" eb="5">
      <t>ハットリ</t>
    </rPh>
    <phoneticPr fontId="2"/>
  </si>
  <si>
    <t>②計</t>
    <rPh sb="1" eb="2">
      <t>ショウケイ</t>
    </rPh>
    <phoneticPr fontId="2"/>
  </si>
  <si>
    <t>郡山市②</t>
    <rPh sb="0" eb="2">
      <t>コオリヤマ</t>
    </rPh>
    <rPh sb="2" eb="3">
      <t>シ</t>
    </rPh>
    <phoneticPr fontId="2"/>
  </si>
  <si>
    <t>小高鈴木</t>
    <rPh sb="0" eb="2">
      <t>コダカ</t>
    </rPh>
    <rPh sb="2" eb="4">
      <t>スズキ</t>
    </rPh>
    <phoneticPr fontId="2"/>
  </si>
  <si>
    <t>毎民郡山西部</t>
    <rPh sb="0" eb="1">
      <t>マイ</t>
    </rPh>
    <rPh sb="1" eb="2">
      <t>タミ</t>
    </rPh>
    <rPh sb="2" eb="4">
      <t>コオリヤマ</t>
    </rPh>
    <rPh sb="4" eb="6">
      <t>セイブ</t>
    </rPh>
    <phoneticPr fontId="2"/>
  </si>
  <si>
    <t>小高林</t>
    <rPh sb="0" eb="2">
      <t>オダカ</t>
    </rPh>
    <rPh sb="2" eb="3">
      <t>ハヤシ</t>
    </rPh>
    <phoneticPr fontId="2"/>
  </si>
  <si>
    <r>
      <t>販売センター</t>
    </r>
    <r>
      <rPr>
        <sz val="8"/>
        <rFont val="ＭＳ Ｐ明朝"/>
        <family val="1"/>
        <charset val="128"/>
      </rPr>
      <t>※4</t>
    </r>
    <phoneticPr fontId="2"/>
  </si>
  <si>
    <r>
      <t>佐藤</t>
    </r>
    <r>
      <rPr>
        <sz val="8"/>
        <rFont val="ＭＳ Ｐ明朝"/>
        <family val="1"/>
        <charset val="128"/>
      </rPr>
      <t>※6</t>
    </r>
    <rPh sb="0" eb="2">
      <t>サトウ</t>
    </rPh>
    <phoneticPr fontId="2"/>
  </si>
  <si>
    <t>※6  喜多方市の（旧）高郷村を含む</t>
    <rPh sb="4" eb="8">
      <t>キタカタシ</t>
    </rPh>
    <rPh sb="10" eb="11">
      <t>キュウ</t>
    </rPh>
    <rPh sb="12" eb="14">
      <t>タカゴウ</t>
    </rPh>
    <rPh sb="14" eb="15">
      <t>ムラ</t>
    </rPh>
    <rPh sb="16" eb="17">
      <t>フク</t>
    </rPh>
    <phoneticPr fontId="2"/>
  </si>
  <si>
    <t>※2　読売富久山の一部エリアが移行</t>
    <rPh sb="3" eb="5">
      <t>ヨミウリ</t>
    </rPh>
    <rPh sb="5" eb="6">
      <t>トミ</t>
    </rPh>
    <rPh sb="6" eb="7">
      <t>ヒサシ</t>
    </rPh>
    <rPh sb="7" eb="8">
      <t>ヤマ</t>
    </rPh>
    <rPh sb="9" eb="11">
      <t>イチブ</t>
    </rPh>
    <rPh sb="15" eb="17">
      <t>イコウ</t>
    </rPh>
    <phoneticPr fontId="2"/>
  </si>
  <si>
    <r>
      <t>読売中央</t>
    </r>
    <r>
      <rPr>
        <sz val="8"/>
        <rFont val="ＭＳ Ｐ明朝"/>
        <family val="1"/>
        <charset val="128"/>
      </rPr>
      <t>※2</t>
    </r>
    <rPh sb="0" eb="2">
      <t>ヨミウリ</t>
    </rPh>
    <rPh sb="2" eb="4">
      <t>チュウオウ</t>
    </rPh>
    <phoneticPr fontId="2"/>
  </si>
  <si>
    <t>※3　読売希望ヶ丘と読売郡山インターが統合</t>
    <rPh sb="3" eb="5">
      <t>ヨミウリ</t>
    </rPh>
    <rPh sb="5" eb="9">
      <t>キボウガオカ</t>
    </rPh>
    <rPh sb="10" eb="12">
      <t>ヨミウリ</t>
    </rPh>
    <rPh sb="12" eb="14">
      <t>コオリヤマ</t>
    </rPh>
    <rPh sb="19" eb="21">
      <t>トウゴウ</t>
    </rPh>
    <phoneticPr fontId="2"/>
  </si>
  <si>
    <r>
      <t>YC希望ヶ丘</t>
    </r>
    <r>
      <rPr>
        <sz val="8"/>
        <rFont val="ＭＳ Ｐ明朝"/>
        <family val="1"/>
        <charset val="128"/>
      </rPr>
      <t>※3</t>
    </r>
    <rPh sb="2" eb="4">
      <t>キボウ</t>
    </rPh>
    <rPh sb="5" eb="6">
      <t>オカ</t>
    </rPh>
    <phoneticPr fontId="2"/>
  </si>
  <si>
    <r>
      <t>ＹＣ富久山</t>
    </r>
    <r>
      <rPr>
        <sz val="8"/>
        <rFont val="ＭＳ Ｐ明朝"/>
        <family val="1"/>
        <charset val="128"/>
      </rPr>
      <t>※1</t>
    </r>
    <phoneticPr fontId="2"/>
  </si>
  <si>
    <t>※3　きくた販売センターと熱海販売センターが統合</t>
    <rPh sb="6" eb="8">
      <t>ハンバイ</t>
    </rPh>
    <rPh sb="13" eb="15">
      <t>アタミ</t>
    </rPh>
    <rPh sb="15" eb="17">
      <t>ハンバイ</t>
    </rPh>
    <rPh sb="22" eb="24">
      <t>トウゴウ</t>
    </rPh>
    <phoneticPr fontId="2"/>
  </si>
  <si>
    <r>
      <t>柴山新聞舗</t>
    </r>
    <r>
      <rPr>
        <sz val="8"/>
        <rFont val="ＭＳ Ｐ明朝"/>
        <family val="1"/>
        <charset val="128"/>
      </rPr>
      <t>※3</t>
    </r>
    <rPh sb="0" eb="2">
      <t>シバヤマ</t>
    </rPh>
    <rPh sb="2" eb="4">
      <t>シンブン</t>
    </rPh>
    <rPh sb="4" eb="5">
      <t>ホ</t>
    </rPh>
    <phoneticPr fontId="2"/>
  </si>
  <si>
    <r>
      <t>読売南部</t>
    </r>
    <r>
      <rPr>
        <sz val="8"/>
        <rFont val="ＭＳ Ｐ明朝"/>
        <family val="1"/>
        <charset val="128"/>
      </rPr>
      <t>※7</t>
    </r>
    <rPh sb="0" eb="1">
      <t>ヨ</t>
    </rPh>
    <rPh sb="1" eb="2">
      <t>ウ</t>
    </rPh>
    <rPh sb="2" eb="4">
      <t>ナンブ</t>
    </rPh>
    <phoneticPr fontId="2"/>
  </si>
  <si>
    <t>　　　 双葉郡葛尾村を含む</t>
    <rPh sb="4" eb="7">
      <t>フタバグン</t>
    </rPh>
    <rPh sb="7" eb="10">
      <t>カツラオムラ</t>
    </rPh>
    <rPh sb="11" eb="12">
      <t>フク</t>
    </rPh>
    <phoneticPr fontId="2"/>
  </si>
  <si>
    <t>※4　双葉町を含む</t>
    <rPh sb="3" eb="5">
      <t>フタバ</t>
    </rPh>
    <rPh sb="5" eb="6">
      <t>チョウ</t>
    </rPh>
    <rPh sb="7" eb="8">
      <t>フク</t>
    </rPh>
    <phoneticPr fontId="2"/>
  </si>
  <si>
    <t>毎民好間</t>
    <rPh sb="0" eb="2">
      <t>マイミン</t>
    </rPh>
    <rPh sb="2" eb="4">
      <t>ヨシマ</t>
    </rPh>
    <phoneticPr fontId="2"/>
  </si>
  <si>
    <r>
      <t>永沼</t>
    </r>
    <r>
      <rPr>
        <sz val="8"/>
        <rFont val="ＭＳ Ｐ明朝"/>
        <family val="1"/>
        <charset val="128"/>
      </rPr>
      <t>※2</t>
    </r>
    <rPh sb="0" eb="2">
      <t>ナガヌマ</t>
    </rPh>
    <phoneticPr fontId="2"/>
  </si>
  <si>
    <t>　　 　　いわき市の一部を含む</t>
    <rPh sb="8" eb="9">
      <t>シ</t>
    </rPh>
    <rPh sb="10" eb="12">
      <t>イチブ</t>
    </rPh>
    <rPh sb="13" eb="14">
      <t>フク</t>
    </rPh>
    <phoneticPr fontId="2"/>
  </si>
  <si>
    <t>※11　石川郡平田村の一部,</t>
    <rPh sb="4" eb="7">
      <t>イシカワグン</t>
    </rPh>
    <rPh sb="7" eb="10">
      <t>ヒラタムラ</t>
    </rPh>
    <rPh sb="11" eb="13">
      <t>イチブ</t>
    </rPh>
    <phoneticPr fontId="2"/>
  </si>
  <si>
    <t>朝日南部は廃店しました(2026.3.1)</t>
    <rPh sb="0" eb="2">
      <t>アサヒ</t>
    </rPh>
    <rPh sb="2" eb="4">
      <t>ナンブ</t>
    </rPh>
    <rPh sb="5" eb="7">
      <t>ハイテン</t>
    </rPh>
    <phoneticPr fontId="2"/>
  </si>
  <si>
    <t>毎民郡山中央※4</t>
    <rPh sb="0" eb="1">
      <t>マイ</t>
    </rPh>
    <rPh sb="1" eb="2">
      <t>ミン</t>
    </rPh>
    <rPh sb="2" eb="4">
      <t>コオリヤマ</t>
    </rPh>
    <rPh sb="4" eb="6">
      <t>チュウオウ</t>
    </rPh>
    <phoneticPr fontId="2"/>
  </si>
  <si>
    <t>毎民南部※4</t>
    <rPh sb="0" eb="1">
      <t>マイ</t>
    </rPh>
    <rPh sb="1" eb="2">
      <t>ミン</t>
    </rPh>
    <rPh sb="2" eb="4">
      <t>ナンブ</t>
    </rPh>
    <phoneticPr fontId="2"/>
  </si>
  <si>
    <t>※4　旧朝日南部の一部エリアが移行</t>
    <rPh sb="3" eb="4">
      <t>キュウ</t>
    </rPh>
    <rPh sb="4" eb="6">
      <t>アサヒ</t>
    </rPh>
    <rPh sb="6" eb="8">
      <t>ナンブ</t>
    </rPh>
    <rPh sb="9" eb="11">
      <t>イチブ</t>
    </rPh>
    <rPh sb="15" eb="17">
      <t>イコウ</t>
    </rPh>
    <phoneticPr fontId="2"/>
  </si>
  <si>
    <t>毎民安積北部※4</t>
    <rPh sb="0" eb="1">
      <t>マイ</t>
    </rPh>
    <rPh sb="1" eb="2">
      <t>タミ</t>
    </rPh>
    <rPh sb="2" eb="4">
      <t>アヅミ</t>
    </rPh>
    <rPh sb="4" eb="6">
      <t>ホクブ</t>
    </rPh>
    <phoneticPr fontId="2"/>
  </si>
  <si>
    <t>毎民安積南部※1※４</t>
    <rPh sb="0" eb="1">
      <t>マイ</t>
    </rPh>
    <rPh sb="1" eb="2">
      <t>タミ</t>
    </rPh>
    <rPh sb="2" eb="4">
      <t>アヅミ</t>
    </rPh>
    <rPh sb="4" eb="6">
      <t>ナンブ</t>
    </rPh>
    <phoneticPr fontId="2"/>
  </si>
  <si>
    <t>毎民柴宮三穂田※4</t>
    <rPh sb="0" eb="1">
      <t>マイ</t>
    </rPh>
    <rPh sb="1" eb="2">
      <t>タミ</t>
    </rPh>
    <rPh sb="2" eb="3">
      <t>シバタ</t>
    </rPh>
    <rPh sb="3" eb="4">
      <t>ミヤ</t>
    </rPh>
    <rPh sb="4" eb="5">
      <t>サン</t>
    </rPh>
    <rPh sb="5" eb="6">
      <t>ホ</t>
    </rPh>
    <rPh sb="6" eb="7">
      <t>タ</t>
    </rPh>
    <phoneticPr fontId="2"/>
  </si>
  <si>
    <t>中橋(日立木)</t>
    <rPh sb="0" eb="2">
      <t>ナカハシ</t>
    </rPh>
    <rPh sb="3" eb="5">
      <t>ヒタチ</t>
    </rPh>
    <rPh sb="5" eb="6">
      <t>キ</t>
    </rPh>
    <phoneticPr fontId="2"/>
  </si>
  <si>
    <r>
      <t>毎民高橋</t>
    </r>
    <r>
      <rPr>
        <sz val="8"/>
        <rFont val="ＭＳ Ｐ明朝"/>
        <family val="1"/>
        <charset val="128"/>
      </rPr>
      <t>※1</t>
    </r>
    <rPh sb="0" eb="1">
      <t>ゴト</t>
    </rPh>
    <rPh sb="1" eb="2">
      <t>タミ</t>
    </rPh>
    <rPh sb="2" eb="4">
      <t>タカハシ</t>
    </rPh>
    <phoneticPr fontId="2"/>
  </si>
  <si>
    <t>※2　岩瀬郡鏡石町、岩瀬郡天栄村の一部を含む</t>
    <rPh sb="6" eb="7">
      <t>カガミ</t>
    </rPh>
    <rPh sb="7" eb="8">
      <t>イシ</t>
    </rPh>
    <rPh sb="8" eb="9">
      <t>マチ</t>
    </rPh>
    <rPh sb="10" eb="12">
      <t>イワセ</t>
    </rPh>
    <rPh sb="12" eb="13">
      <t>グン</t>
    </rPh>
    <rPh sb="13" eb="15">
      <t>テンエイ</t>
    </rPh>
    <rPh sb="15" eb="16">
      <t>ムラ</t>
    </rPh>
    <rPh sb="17" eb="19">
      <t>イチブ</t>
    </rPh>
    <rPh sb="20" eb="21">
      <t>フク</t>
    </rPh>
    <phoneticPr fontId="2"/>
  </si>
  <si>
    <t>※14　石川郡玉川村を含む</t>
    <phoneticPr fontId="2"/>
  </si>
  <si>
    <r>
      <t>毎民東部</t>
    </r>
    <r>
      <rPr>
        <sz val="8"/>
        <rFont val="ＭＳ Ｐ明朝"/>
        <family val="1"/>
        <charset val="128"/>
      </rPr>
      <t>※14</t>
    </r>
    <rPh sb="0" eb="1">
      <t>マイ</t>
    </rPh>
    <rPh sb="1" eb="2">
      <t>ミン</t>
    </rPh>
    <rPh sb="2" eb="4">
      <t>トウブ</t>
    </rPh>
    <phoneticPr fontId="2"/>
  </si>
  <si>
    <t>※4　岩瀬郡鏡石町、石川郡玉川村を含む</t>
    <rPh sb="3" eb="5">
      <t>イワセ</t>
    </rPh>
    <rPh sb="5" eb="6">
      <t>グン</t>
    </rPh>
    <rPh sb="6" eb="7">
      <t>カガミ</t>
    </rPh>
    <rPh sb="7" eb="8">
      <t>イシ</t>
    </rPh>
    <rPh sb="8" eb="9">
      <t>マチ</t>
    </rPh>
    <rPh sb="10" eb="12">
      <t>イシカワ</t>
    </rPh>
    <rPh sb="12" eb="13">
      <t>グン</t>
    </rPh>
    <rPh sb="13" eb="14">
      <t>タマ</t>
    </rPh>
    <rPh sb="14" eb="15">
      <t>カワ</t>
    </rPh>
    <rPh sb="15" eb="16">
      <t>ムラ</t>
    </rPh>
    <rPh sb="17" eb="18">
      <t>フク</t>
    </rPh>
    <phoneticPr fontId="2"/>
  </si>
  <si>
    <t>毎民白河東</t>
    <rPh sb="0" eb="1">
      <t>ゴト</t>
    </rPh>
    <rPh sb="1" eb="2">
      <t>タミ</t>
    </rPh>
    <rPh sb="2" eb="4">
      <t>シラカワ</t>
    </rPh>
    <rPh sb="4" eb="5">
      <t>ヒガシ</t>
    </rPh>
    <phoneticPr fontId="2"/>
  </si>
  <si>
    <t>※2　表郷分産経、西白河郡泉崎村、旧東村、東白川郡棚倉町の一部を含む</t>
    <rPh sb="3" eb="4">
      <t>オモテ</t>
    </rPh>
    <rPh sb="4" eb="5">
      <t>ゴウ</t>
    </rPh>
    <rPh sb="5" eb="6">
      <t>ブン</t>
    </rPh>
    <rPh sb="6" eb="8">
      <t>サンケイ</t>
    </rPh>
    <rPh sb="9" eb="13">
      <t>ニシシラカワグン</t>
    </rPh>
    <rPh sb="13" eb="16">
      <t>イズミザキムラ</t>
    </rPh>
    <rPh sb="17" eb="18">
      <t>キュウ</t>
    </rPh>
    <rPh sb="18" eb="20">
      <t>ヒガシムラ</t>
    </rPh>
    <rPh sb="21" eb="22">
      <t>ヒガシ</t>
    </rPh>
    <rPh sb="24" eb="25">
      <t>グン</t>
    </rPh>
    <rPh sb="25" eb="27">
      <t>タナクラ</t>
    </rPh>
    <rPh sb="27" eb="28">
      <t>マチ</t>
    </rPh>
    <rPh sb="29" eb="31">
      <t>イチブ</t>
    </rPh>
    <rPh sb="32" eb="33">
      <t>フク</t>
    </rPh>
    <phoneticPr fontId="2"/>
  </si>
  <si>
    <t>※7　石川郡平田村・浅川町・古殿町の一部を含む</t>
    <rPh sb="14" eb="16">
      <t>フルデン</t>
    </rPh>
    <rPh sb="16" eb="17">
      <t>マチ</t>
    </rPh>
    <phoneticPr fontId="2"/>
  </si>
  <si>
    <t>販売ｾﾝﾀｰ※11</t>
    <rPh sb="0" eb="2">
      <t>ハンバイ</t>
    </rPh>
    <phoneticPr fontId="2"/>
  </si>
  <si>
    <t>※11　東白川郡塙町の一部を含む</t>
    <rPh sb="4" eb="5">
      <t>ヒガシ</t>
    </rPh>
    <rPh sb="5" eb="7">
      <t>シラカワ</t>
    </rPh>
    <rPh sb="7" eb="8">
      <t>グン</t>
    </rPh>
    <rPh sb="8" eb="10">
      <t>ハニワチョウ</t>
    </rPh>
    <rPh sb="11" eb="13">
      <t>イチブ</t>
    </rPh>
    <rPh sb="14" eb="15">
      <t>フク</t>
    </rPh>
    <phoneticPr fontId="2"/>
  </si>
  <si>
    <t>※12　東白川郡棚倉町・矢祭町・鮫川町の一部を含む</t>
    <rPh sb="4" eb="5">
      <t>ヒガシ</t>
    </rPh>
    <rPh sb="5" eb="7">
      <t>シラカワ</t>
    </rPh>
    <rPh sb="7" eb="8">
      <t>グン</t>
    </rPh>
    <rPh sb="8" eb="10">
      <t>タナクラ</t>
    </rPh>
    <rPh sb="10" eb="11">
      <t>マチ</t>
    </rPh>
    <rPh sb="12" eb="13">
      <t>ヤ</t>
    </rPh>
    <rPh sb="13" eb="14">
      <t>マツ</t>
    </rPh>
    <rPh sb="14" eb="15">
      <t>マチ</t>
    </rPh>
    <rPh sb="16" eb="19">
      <t>サメカワマチ</t>
    </rPh>
    <rPh sb="20" eb="22">
      <t>イチブ</t>
    </rPh>
    <rPh sb="23" eb="24">
      <t>フク</t>
    </rPh>
    <phoneticPr fontId="2"/>
  </si>
  <si>
    <r>
      <rPr>
        <sz val="8"/>
        <rFont val="ＭＳ Ｐ明朝"/>
        <family val="1"/>
        <charset val="128"/>
      </rPr>
      <t>塙新聞販売C</t>
    </r>
    <r>
      <rPr>
        <sz val="6"/>
        <rFont val="ＭＳ Ｐ明朝"/>
        <family val="1"/>
        <charset val="128"/>
      </rPr>
      <t>※12</t>
    </r>
    <rPh sb="0" eb="1">
      <t>ハニワ</t>
    </rPh>
    <rPh sb="1" eb="3">
      <t>シンブン</t>
    </rPh>
    <rPh sb="3" eb="5">
      <t>ハンバイ</t>
    </rPh>
    <phoneticPr fontId="2"/>
  </si>
  <si>
    <t>ASA福島中央</t>
    <rPh sb="3" eb="5">
      <t>フクシマ</t>
    </rPh>
    <rPh sb="5" eb="7">
      <t>チュウオウ</t>
    </rPh>
    <phoneticPr fontId="2"/>
  </si>
  <si>
    <t>　</t>
    <phoneticPr fontId="2"/>
  </si>
  <si>
    <t>たかはし※7</t>
    <phoneticPr fontId="2"/>
  </si>
  <si>
    <t>※7　福島市飯坂町東湯野地区、伊達郡桑折町の一部を含む</t>
    <rPh sb="3" eb="5">
      <t>フクシマ</t>
    </rPh>
    <rPh sb="5" eb="6">
      <t>シ</t>
    </rPh>
    <rPh sb="6" eb="9">
      <t>イイザカマチ</t>
    </rPh>
    <rPh sb="9" eb="10">
      <t>ヒガシ</t>
    </rPh>
    <rPh sb="10" eb="11">
      <t>ユ</t>
    </rPh>
    <rPh sb="11" eb="12">
      <t>ノ</t>
    </rPh>
    <rPh sb="12" eb="14">
      <t>チク</t>
    </rPh>
    <rPh sb="15" eb="18">
      <t>ダテグン</t>
    </rPh>
    <rPh sb="18" eb="20">
      <t>コオリ</t>
    </rPh>
    <rPh sb="20" eb="21">
      <t>マチ</t>
    </rPh>
    <rPh sb="22" eb="24">
      <t>イチブ</t>
    </rPh>
    <rPh sb="25" eb="26">
      <t>フク</t>
    </rPh>
    <phoneticPr fontId="2"/>
  </si>
  <si>
    <t>※8　伊達市(旧)梁川町・伊達郡桑折町の一部を含む</t>
    <rPh sb="3" eb="6">
      <t>ダテシ</t>
    </rPh>
    <rPh sb="7" eb="8">
      <t>キュウ</t>
    </rPh>
    <rPh sb="9" eb="11">
      <t>ヤナガワ</t>
    </rPh>
    <rPh sb="11" eb="12">
      <t>マチ</t>
    </rPh>
    <rPh sb="13" eb="16">
      <t>ダテグン</t>
    </rPh>
    <rPh sb="16" eb="18">
      <t>コオリ</t>
    </rPh>
    <rPh sb="18" eb="19">
      <t>マチ</t>
    </rPh>
    <rPh sb="20" eb="22">
      <t>イチブ</t>
    </rPh>
    <rPh sb="23" eb="24">
      <t>フク</t>
    </rPh>
    <phoneticPr fontId="2"/>
  </si>
  <si>
    <r>
      <t>大友</t>
    </r>
    <r>
      <rPr>
        <sz val="8"/>
        <rFont val="ＭＳ Ｐ明朝"/>
        <family val="1"/>
        <charset val="128"/>
      </rPr>
      <t>※8</t>
    </r>
    <rPh sb="0" eb="2">
      <t>オオトモ</t>
    </rPh>
    <phoneticPr fontId="2"/>
  </si>
  <si>
    <r>
      <t>朝日平中央</t>
    </r>
    <r>
      <rPr>
        <sz val="8"/>
        <rFont val="ＭＳ Ｐ明朝"/>
        <family val="1"/>
        <charset val="128"/>
      </rPr>
      <t>※1</t>
    </r>
    <rPh sb="0" eb="2">
      <t>アサヒ</t>
    </rPh>
    <rPh sb="2" eb="3">
      <t>ヒラ</t>
    </rPh>
    <rPh sb="3" eb="5">
      <t>チュウオウ</t>
    </rPh>
    <phoneticPr fontId="2"/>
  </si>
  <si>
    <t>朝日ﾆｭｰﾀｳﾝ</t>
    <rPh sb="0" eb="2">
      <t>アサヒ</t>
    </rPh>
    <phoneticPr fontId="2"/>
  </si>
  <si>
    <r>
      <t>読売中央</t>
    </r>
    <r>
      <rPr>
        <sz val="8"/>
        <rFont val="ＭＳ Ｐ明朝"/>
        <family val="1"/>
        <charset val="128"/>
      </rPr>
      <t>※1</t>
    </r>
    <rPh sb="0" eb="1">
      <t>ヨ</t>
    </rPh>
    <rPh sb="1" eb="2">
      <t>ウ</t>
    </rPh>
    <rPh sb="2" eb="4">
      <t>チュウオウ</t>
    </rPh>
    <phoneticPr fontId="2"/>
  </si>
  <si>
    <r>
      <t>朝日湯本</t>
    </r>
    <r>
      <rPr>
        <sz val="8"/>
        <rFont val="ＭＳ Ｐ明朝"/>
        <family val="1"/>
        <charset val="128"/>
      </rPr>
      <t>※1</t>
    </r>
    <rPh sb="0" eb="2">
      <t>アサヒ</t>
    </rPh>
    <rPh sb="2" eb="4">
      <t>ユモト</t>
    </rPh>
    <phoneticPr fontId="2"/>
  </si>
  <si>
    <t>朝日泉</t>
    <rPh sb="0" eb="2">
      <t>アサヒ</t>
    </rPh>
    <rPh sb="2" eb="3">
      <t>イズミ</t>
    </rPh>
    <phoneticPr fontId="2"/>
  </si>
  <si>
    <t>読友C泉</t>
    <rPh sb="0" eb="1">
      <t>ヨ</t>
    </rPh>
    <rPh sb="1" eb="2">
      <t>トモ</t>
    </rPh>
    <rPh sb="3" eb="4">
      <t>イズミ</t>
    </rPh>
    <phoneticPr fontId="2"/>
  </si>
  <si>
    <t>※3　YC植田からの移管地区あり（植田町周辺含む）</t>
    <rPh sb="5" eb="7">
      <t>ウエダ</t>
    </rPh>
    <rPh sb="10" eb="14">
      <t>イカンチク</t>
    </rPh>
    <rPh sb="17" eb="20">
      <t>ウエダマチ</t>
    </rPh>
    <rPh sb="20" eb="22">
      <t>シュウヘン</t>
    </rPh>
    <rPh sb="22" eb="23">
      <t>フク</t>
    </rPh>
    <phoneticPr fontId="2"/>
  </si>
  <si>
    <r>
      <t>YC勿来</t>
    </r>
    <r>
      <rPr>
        <sz val="8"/>
        <rFont val="ＭＳ Ｐ明朝"/>
        <family val="1"/>
        <charset val="128"/>
      </rPr>
      <t>※3</t>
    </r>
    <rPh sb="2" eb="3">
      <t>モチ</t>
    </rPh>
    <rPh sb="3" eb="4">
      <t>ライ</t>
    </rPh>
    <phoneticPr fontId="2"/>
  </si>
  <si>
    <t>朝日小名浜</t>
    <rPh sb="0" eb="1">
      <t>アサ</t>
    </rPh>
    <rPh sb="1" eb="2">
      <t>ヒ</t>
    </rPh>
    <rPh sb="2" eb="4">
      <t>オナ</t>
    </rPh>
    <rPh sb="4" eb="5">
      <t>ハマ</t>
    </rPh>
    <phoneticPr fontId="2"/>
  </si>
  <si>
    <t>YC小名浜</t>
    <rPh sb="2" eb="5">
      <t>オナハマ</t>
    </rPh>
    <phoneticPr fontId="2"/>
  </si>
  <si>
    <r>
      <t>読売小山田</t>
    </r>
    <r>
      <rPr>
        <sz val="6"/>
        <rFont val="ＭＳ Ｐ明朝"/>
        <family val="1"/>
        <charset val="128"/>
      </rPr>
      <t>※2</t>
    </r>
    <rPh sb="0" eb="2">
      <t>ヨミウリ</t>
    </rPh>
    <rPh sb="2" eb="3">
      <t>コ</t>
    </rPh>
    <rPh sb="3" eb="4">
      <t>ヤマ</t>
    </rPh>
    <rPh sb="4" eb="5">
      <t>タ</t>
    </rPh>
    <phoneticPr fontId="2"/>
  </si>
  <si>
    <t>　　　 を含む</t>
    <rPh sb="5" eb="6">
      <t>フク</t>
    </rPh>
    <phoneticPr fontId="2"/>
  </si>
  <si>
    <t>※8  田村市滝根町、田村市船引町の一部</t>
    <rPh sb="4" eb="6">
      <t>タムラ</t>
    </rPh>
    <rPh sb="6" eb="7">
      <t>シ</t>
    </rPh>
    <rPh sb="7" eb="8">
      <t>タキ</t>
    </rPh>
    <rPh sb="8" eb="9">
      <t>ネ</t>
    </rPh>
    <rPh sb="9" eb="10">
      <t>チョウ</t>
    </rPh>
    <rPh sb="18" eb="20">
      <t>イチブ</t>
    </rPh>
    <phoneticPr fontId="2"/>
  </si>
  <si>
    <t>※3　西白河郡西郷村、旧表郷村・旧東村・東白川郡棚倉町の一部を含む</t>
    <rPh sb="3" eb="4">
      <t>ニシ</t>
    </rPh>
    <rPh sb="4" eb="6">
      <t>シラカワ</t>
    </rPh>
    <rPh sb="6" eb="7">
      <t>グン</t>
    </rPh>
    <rPh sb="7" eb="8">
      <t>セイ</t>
    </rPh>
    <rPh sb="8" eb="9">
      <t>サト</t>
    </rPh>
    <rPh sb="9" eb="10">
      <t>ムラ</t>
    </rPh>
    <rPh sb="11" eb="12">
      <t>キュウ</t>
    </rPh>
    <rPh sb="12" eb="13">
      <t>オモテ</t>
    </rPh>
    <rPh sb="13" eb="14">
      <t>サト</t>
    </rPh>
    <rPh sb="14" eb="15">
      <t>ムラ</t>
    </rPh>
    <rPh sb="16" eb="17">
      <t>キュウ</t>
    </rPh>
    <rPh sb="17" eb="18">
      <t>ヒガシ</t>
    </rPh>
    <rPh sb="18" eb="19">
      <t>ムラ</t>
    </rPh>
    <rPh sb="20" eb="21">
      <t>ヒガシ</t>
    </rPh>
    <rPh sb="23" eb="24">
      <t>グン</t>
    </rPh>
    <rPh sb="24" eb="26">
      <t>タナクラ</t>
    </rPh>
    <rPh sb="26" eb="27">
      <t>マチ</t>
    </rPh>
    <rPh sb="28" eb="30">
      <t>イチブ</t>
    </rPh>
    <rPh sb="31" eb="32">
      <t>フク</t>
    </rPh>
    <phoneticPr fontId="2"/>
  </si>
  <si>
    <t>※6　石川郡平田村・玉川村・浅川町・古殿町の一部を含む</t>
    <rPh sb="6" eb="8">
      <t>ヒラタ</t>
    </rPh>
    <rPh sb="8" eb="9">
      <t>ムラ</t>
    </rPh>
    <rPh sb="10" eb="12">
      <t>タマカワ</t>
    </rPh>
    <rPh sb="14" eb="16">
      <t>アサカワ</t>
    </rPh>
    <rPh sb="16" eb="17">
      <t>チョウ</t>
    </rPh>
    <rPh sb="18" eb="20">
      <t>フルデン</t>
    </rPh>
    <rPh sb="20" eb="21">
      <t>マチ</t>
    </rPh>
    <rPh sb="22" eb="24">
      <t>イチブ</t>
    </rPh>
    <phoneticPr fontId="2"/>
  </si>
  <si>
    <t>※10　東白川郡棚倉町・矢祭町の一部を含む</t>
    <rPh sb="4" eb="5">
      <t>ヒガシ</t>
    </rPh>
    <rPh sb="5" eb="7">
      <t>シラカワ</t>
    </rPh>
    <rPh sb="7" eb="8">
      <t>グン</t>
    </rPh>
    <rPh sb="8" eb="10">
      <t>タナクラ</t>
    </rPh>
    <rPh sb="10" eb="11">
      <t>マチ</t>
    </rPh>
    <rPh sb="12" eb="13">
      <t>ヤ</t>
    </rPh>
    <rPh sb="13" eb="14">
      <t>マツ</t>
    </rPh>
    <rPh sb="14" eb="15">
      <t>マチ</t>
    </rPh>
    <rPh sb="16" eb="18">
      <t>イチブ</t>
    </rPh>
    <rPh sb="19" eb="20">
      <t>フク</t>
    </rPh>
    <phoneticPr fontId="2"/>
  </si>
  <si>
    <t xml:space="preserve">       の一部を含む</t>
    <phoneticPr fontId="2"/>
  </si>
  <si>
    <t>※2  喜多方市【（旧）熱塩加納村・（旧）塩川町】・耶麻郡北塩原村</t>
    <rPh sb="4" eb="8">
      <t>キタカタシ</t>
    </rPh>
    <rPh sb="10" eb="11">
      <t>キュウ</t>
    </rPh>
    <rPh sb="12" eb="16">
      <t>アツシオカノウ</t>
    </rPh>
    <rPh sb="16" eb="17">
      <t>ムラ</t>
    </rPh>
    <phoneticPr fontId="2"/>
  </si>
  <si>
    <t>※3 河沼郡湯川村・会津若松市の（旧）河東町の一部を含む</t>
    <rPh sb="3" eb="6">
      <t>カワヌマグン</t>
    </rPh>
    <rPh sb="6" eb="8">
      <t>ユガワ</t>
    </rPh>
    <rPh sb="8" eb="9">
      <t>ムラ</t>
    </rPh>
    <rPh sb="10" eb="12">
      <t>アイヅ</t>
    </rPh>
    <rPh sb="12" eb="14">
      <t>ワカマツ</t>
    </rPh>
    <rPh sb="14" eb="15">
      <t>シ</t>
    </rPh>
    <rPh sb="17" eb="18">
      <t>キュウ</t>
    </rPh>
    <rPh sb="19" eb="21">
      <t>カワトウ</t>
    </rPh>
    <rPh sb="21" eb="22">
      <t>マチ</t>
    </rPh>
    <rPh sb="23" eb="25">
      <t>イチブ</t>
    </rPh>
    <rPh sb="26" eb="27">
      <t>フク</t>
    </rPh>
    <phoneticPr fontId="2"/>
  </si>
  <si>
    <t>毎民北販売Ｃ</t>
    <rPh sb="0" eb="1">
      <t>マイ</t>
    </rPh>
    <rPh sb="1" eb="2">
      <t>ミン</t>
    </rPh>
    <rPh sb="2" eb="3">
      <t>キタ</t>
    </rPh>
    <rPh sb="3" eb="5">
      <t>ハンバイ</t>
    </rPh>
    <phoneticPr fontId="2"/>
  </si>
  <si>
    <t>毎民北高橋</t>
    <rPh sb="2" eb="3">
      <t>キタ</t>
    </rPh>
    <rPh sb="3" eb="5">
      <t>タカハシ</t>
    </rPh>
    <phoneticPr fontId="2"/>
  </si>
  <si>
    <t>毎民北部は廃店し、毎民北販売Ｃと毎民北高橋に分割されました。(2026.9.1)</t>
    <rPh sb="0" eb="1">
      <t>マイ</t>
    </rPh>
    <rPh sb="1" eb="2">
      <t>ミン</t>
    </rPh>
    <rPh sb="2" eb="4">
      <t>ホクブ</t>
    </rPh>
    <rPh sb="5" eb="7">
      <t>ハイテン</t>
    </rPh>
    <rPh sb="9" eb="11">
      <t>マイミン</t>
    </rPh>
    <rPh sb="11" eb="12">
      <t>キタ</t>
    </rPh>
    <rPh sb="12" eb="14">
      <t>ハンバイ</t>
    </rPh>
    <rPh sb="16" eb="18">
      <t>マイミン</t>
    </rPh>
    <rPh sb="18" eb="19">
      <t>キタ</t>
    </rPh>
    <rPh sb="19" eb="21">
      <t>タカハシ</t>
    </rPh>
    <rPh sb="22" eb="24">
      <t>ブンカツ</t>
    </rPh>
    <phoneticPr fontId="2"/>
  </si>
  <si>
    <t>※4  翁島地区、および耶麻郡北塩原村の一部を含む</t>
    <rPh sb="4" eb="5">
      <t>オキナ</t>
    </rPh>
    <rPh sb="5" eb="6">
      <t>シマ</t>
    </rPh>
    <rPh sb="6" eb="8">
      <t>チク</t>
    </rPh>
    <rPh sb="12" eb="13">
      <t>ヤ</t>
    </rPh>
    <rPh sb="13" eb="14">
      <t>マ</t>
    </rPh>
    <rPh sb="14" eb="15">
      <t>グン</t>
    </rPh>
    <rPh sb="15" eb="16">
      <t>キタ</t>
    </rPh>
    <rPh sb="16" eb="17">
      <t>シオ</t>
    </rPh>
    <rPh sb="17" eb="19">
      <t>ハラムラ</t>
    </rPh>
    <rPh sb="20" eb="22">
      <t>イチブ</t>
    </rPh>
    <rPh sb="23" eb="24">
      <t>フク</t>
    </rPh>
    <phoneticPr fontId="2"/>
  </si>
  <si>
    <t>二瓶(翁島)は廃店し、まちづくり猪苗代に統合されました。(2026.9.1)</t>
    <rPh sb="0" eb="1">
      <t>ニ</t>
    </rPh>
    <rPh sb="1" eb="2">
      <t>ヘイ</t>
    </rPh>
    <rPh sb="3" eb="4">
      <t>オキナ</t>
    </rPh>
    <rPh sb="4" eb="5">
      <t>シマ</t>
    </rPh>
    <rPh sb="7" eb="9">
      <t>ハイテン</t>
    </rPh>
    <rPh sb="16" eb="19">
      <t>イナワシロ</t>
    </rPh>
    <rPh sb="20" eb="22">
      <t>トウゴウ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</si>
</sst>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quot;月&quot;d&quot;日&quot;\(aaa\)"/>
    <numFmt numFmtId="177" formatCode="#,##0_);[Red]\(#,##0\)"/>
    <numFmt numFmtId="178" formatCode="&quot;【&quot;yyyy&quot;年&quot;m&quot;月&quot;d&quot;日&quot;&quot;改定&quot;&quot;】&quot;"/>
    <numFmt numFmtId="179" formatCode="yyyy&quot;年&quot;m&quot;月&quot;d&quot;日&quot;&quot;改&quot;&quot;定&quot;"/>
  </numFmts>
  <fonts count="88">
    <font>
      <sz val="11"/>
      <name val="ＭＳ Ｐゴシック"/>
      <family val="3"/>
      <charset val="128"/>
    </font>
    <font>
      <sz val="11"/>
      <name val="ＭＳ Ｐゴシック"/>
      <family val="3"/>
      <charset val="128"/>
    </font>
    <font>
      <sz val="6"/>
      <name val="ＭＳ Ｐゴシック"/>
      <family val="3"/>
      <charset val="128"/>
    </font>
    <font>
      <b/>
      <i/>
      <sz val="12"/>
      <color indexed="10"/>
      <name val="ＭＳ Ｐ明朝"/>
      <family val="1"/>
      <charset val="128"/>
    </font>
    <font>
      <sz val="10"/>
      <name val="ＭＳ Ｐ明朝"/>
      <family val="1"/>
      <charset val="128"/>
    </font>
    <font>
      <sz val="11"/>
      <name val="ＭＳ Ｐ明朝"/>
      <family val="1"/>
      <charset val="128"/>
    </font>
    <font>
      <sz val="11"/>
      <name val="ＭＳ Ｐゴシック"/>
      <family val="3"/>
      <charset val="128"/>
    </font>
    <font>
      <b/>
      <sz val="14"/>
      <name val="ＭＳ Ｐ明朝"/>
      <family val="1"/>
      <charset val="128"/>
    </font>
    <font>
      <b/>
      <i/>
      <sz val="14"/>
      <color indexed="12"/>
      <name val="ＭＳ Ｐ明朝"/>
      <family val="1"/>
      <charset val="128"/>
    </font>
    <font>
      <sz val="14"/>
      <color indexed="12"/>
      <name val="ＭＳ Ｐゴシック"/>
      <family val="3"/>
      <charset val="128"/>
    </font>
    <font>
      <b/>
      <i/>
      <sz val="12"/>
      <color indexed="12"/>
      <name val="ＭＳ Ｐ明朝"/>
      <family val="1"/>
      <charset val="128"/>
    </font>
    <font>
      <sz val="11"/>
      <color indexed="12"/>
      <name val="ＭＳ Ｐゴシック"/>
      <family val="3"/>
      <charset val="128"/>
    </font>
    <font>
      <b/>
      <i/>
      <sz val="11"/>
      <color indexed="12"/>
      <name val="ＭＳ Ｐ明朝"/>
      <family val="1"/>
      <charset val="128"/>
    </font>
    <font>
      <b/>
      <i/>
      <sz val="14"/>
      <color indexed="12"/>
      <name val="ＭＳ Ｐゴシック"/>
      <family val="3"/>
      <charset val="128"/>
    </font>
    <font>
      <b/>
      <sz val="14"/>
      <color indexed="12"/>
      <name val="ＭＳ Ｐゴシック"/>
      <family val="3"/>
      <charset val="128"/>
    </font>
    <font>
      <sz val="9"/>
      <name val="ＭＳ Ｐ明朝"/>
      <family val="1"/>
      <charset val="128"/>
    </font>
    <font>
      <sz val="8"/>
      <name val="ＭＳ Ｐ明朝"/>
      <family val="1"/>
      <charset val="128"/>
    </font>
    <font>
      <b/>
      <sz val="14"/>
      <name val="ＭＳ Ｐゴシック"/>
      <family val="3"/>
      <charset val="128"/>
    </font>
    <font>
      <sz val="8"/>
      <name val="ＭＳ Ｐゴシック"/>
      <family val="3"/>
      <charset val="128"/>
    </font>
    <font>
      <sz val="9"/>
      <name val="ＭＳ Ｐゴシック"/>
      <family val="3"/>
      <charset val="128"/>
    </font>
    <font>
      <sz val="10"/>
      <name val="ＭＳ Ｐゴシック"/>
      <family val="3"/>
      <charset val="128"/>
    </font>
    <font>
      <b/>
      <i/>
      <sz val="10"/>
      <color indexed="10"/>
      <name val="ＭＳ Ｐ明朝"/>
      <family val="1"/>
      <charset val="128"/>
    </font>
    <font>
      <b/>
      <i/>
      <sz val="12"/>
      <name val="ＭＳ Ｐ明朝"/>
      <family val="1"/>
      <charset val="128"/>
    </font>
    <font>
      <sz val="11"/>
      <name val="ＭＳ Ｐゴシック"/>
      <family val="3"/>
      <charset val="128"/>
    </font>
    <font>
      <b/>
      <i/>
      <sz val="11"/>
      <name val="ＭＳ Ｐ明朝"/>
      <family val="1"/>
      <charset val="128"/>
    </font>
    <font>
      <sz val="12"/>
      <name val="ＭＳ Ｐゴシック"/>
      <family val="3"/>
      <charset val="128"/>
    </font>
    <font>
      <b/>
      <sz val="11"/>
      <name val="ＭＳ Ｐ明朝"/>
      <family val="1"/>
      <charset val="128"/>
    </font>
    <font>
      <sz val="10"/>
      <color indexed="61"/>
      <name val="ＭＳ Ｐ明朝"/>
      <family val="1"/>
      <charset val="128"/>
    </font>
    <font>
      <sz val="8"/>
      <color indexed="61"/>
      <name val="ＭＳ Ｐ明朝"/>
      <family val="1"/>
      <charset val="128"/>
    </font>
    <font>
      <b/>
      <sz val="13"/>
      <name val="ＭＳ Ｐ明朝"/>
      <family val="1"/>
      <charset val="128"/>
    </font>
    <font>
      <b/>
      <sz val="12"/>
      <color indexed="9"/>
      <name val="ＭＳ Ｐゴシック"/>
      <family val="3"/>
      <charset val="128"/>
    </font>
    <font>
      <sz val="16"/>
      <name val="ＨＧｺﾞｼｯｸE-PRO"/>
      <family val="3"/>
      <charset val="128"/>
    </font>
    <font>
      <sz val="11"/>
      <name val="HG明朝E"/>
      <family val="1"/>
      <charset val="128"/>
    </font>
    <font>
      <sz val="32"/>
      <name val="HGP行書体"/>
      <family val="4"/>
      <charset val="128"/>
    </font>
    <font>
      <sz val="24"/>
      <name val="ＲＦＰナウ-ＧＵ"/>
      <family val="3"/>
      <charset val="128"/>
    </font>
    <font>
      <sz val="9.5"/>
      <name val="ＭＳ Ｐ明朝"/>
      <family val="1"/>
      <charset val="128"/>
    </font>
    <font>
      <u/>
      <sz val="8.25"/>
      <color indexed="12"/>
      <name val="ＭＳ Ｐゴシック"/>
      <family val="3"/>
      <charset val="128"/>
    </font>
    <font>
      <sz val="11"/>
      <color indexed="10"/>
      <name val="ＭＳ Ｐゴシック"/>
      <family val="3"/>
      <charset val="128"/>
    </font>
    <font>
      <b/>
      <i/>
      <sz val="10"/>
      <color indexed="12"/>
      <name val="ＭＳ Ｐ明朝"/>
      <family val="1"/>
      <charset val="128"/>
    </font>
    <font>
      <b/>
      <i/>
      <sz val="9"/>
      <color indexed="10"/>
      <name val="ＭＳ Ｐ明朝"/>
      <family val="1"/>
      <charset val="128"/>
    </font>
    <font>
      <sz val="7"/>
      <name val="ＭＳ Ｐ明朝"/>
      <family val="1"/>
      <charset val="128"/>
    </font>
    <font>
      <sz val="11"/>
      <color indexed="8"/>
      <name val="ＭＳ Ｐゴシック"/>
      <family val="3"/>
      <charset val="128"/>
    </font>
    <font>
      <b/>
      <i/>
      <sz val="8"/>
      <color indexed="10"/>
      <name val="ＭＳ Ｐ明朝"/>
      <family val="1"/>
      <charset val="128"/>
    </font>
    <font>
      <b/>
      <sz val="8"/>
      <color indexed="9"/>
      <name val="ＭＳ Ｐゴシック"/>
      <family val="3"/>
      <charset val="128"/>
    </font>
    <font>
      <b/>
      <sz val="8"/>
      <name val="ＭＳ Ｐ明朝"/>
      <family val="1"/>
      <charset val="128"/>
    </font>
    <font>
      <b/>
      <i/>
      <sz val="10"/>
      <color indexed="10"/>
      <name val="ＭＳ Ｐゴシック"/>
      <family val="3"/>
      <charset val="128"/>
    </font>
    <font>
      <sz val="6"/>
      <name val="ＭＳ Ｐ明朝"/>
      <family val="1"/>
      <charset val="128"/>
    </font>
    <font>
      <b/>
      <sz val="7"/>
      <name val="ＭＳ Ｐ明朝"/>
      <family val="1"/>
      <charset val="128"/>
    </font>
    <font>
      <sz val="10"/>
      <color indexed="8"/>
      <name val="ＭＳ Ｐゴシック"/>
      <family val="3"/>
      <charset val="128"/>
    </font>
    <font>
      <i/>
      <sz val="8"/>
      <color indexed="10"/>
      <name val="ＭＳ Ｐ明朝"/>
      <family val="1"/>
      <charset val="128"/>
    </font>
    <font>
      <b/>
      <i/>
      <sz val="11"/>
      <color indexed="12"/>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HG正楷書体-PRO"/>
      <family val="4"/>
      <charset val="128"/>
    </font>
    <font>
      <b/>
      <sz val="11"/>
      <name val="HG正楷書体-PRO"/>
      <family val="4"/>
      <charset val="128"/>
    </font>
    <font>
      <b/>
      <sz val="10"/>
      <name val="HG正楷書体-PRO"/>
      <family val="4"/>
      <charset val="128"/>
    </font>
    <font>
      <sz val="14"/>
      <name val="HG創英角ﾎﾟｯﾌﾟ体"/>
      <family val="3"/>
      <charset val="128"/>
    </font>
    <font>
      <b/>
      <sz val="12"/>
      <name val="ＭＳ Ｐゴシック"/>
      <family val="3"/>
      <charset val="128"/>
    </font>
    <font>
      <sz val="11"/>
      <name val="ＭＳ Ｐゴシック"/>
      <family val="3"/>
      <charset val="128"/>
    </font>
    <font>
      <sz val="8"/>
      <color indexed="12"/>
      <name val="ＭＳ Ｐ明朝"/>
      <family val="1"/>
      <charset val="128"/>
    </font>
    <font>
      <sz val="9"/>
      <color indexed="12"/>
      <name val="ＭＳ Ｐ明朝"/>
      <family val="1"/>
      <charset val="128"/>
    </font>
    <font>
      <b/>
      <sz val="10"/>
      <name val="ＭＳ Ｐ明朝"/>
      <family val="1"/>
      <charset val="128"/>
    </font>
    <font>
      <b/>
      <i/>
      <sz val="11"/>
      <color indexed="10"/>
      <name val="ＭＳ Ｐ明朝"/>
      <family val="1"/>
      <charset val="128"/>
    </font>
    <font>
      <sz val="12"/>
      <color indexed="10"/>
      <name val="ＭＳ Ｐ明朝"/>
      <family val="1"/>
      <charset val="128"/>
    </font>
    <font>
      <sz val="8.5"/>
      <name val="ＭＳ Ｐ明朝"/>
      <family val="1"/>
      <charset val="128"/>
    </font>
    <font>
      <sz val="8.5"/>
      <name val="ＭＳ Ｐゴシック"/>
      <family val="3"/>
      <charset val="128"/>
    </font>
    <font>
      <b/>
      <i/>
      <sz val="8.5"/>
      <color indexed="10"/>
      <name val="ＭＳ Ｐ明朝"/>
      <family val="1"/>
      <charset val="128"/>
    </font>
    <font>
      <i/>
      <sz val="11"/>
      <name val="ＭＳ Ｐ明朝"/>
      <family val="1"/>
      <charset val="128"/>
    </font>
    <font>
      <sz val="7.5"/>
      <name val="ＭＳ Ｐ明朝"/>
      <family val="1"/>
      <charset val="128"/>
    </font>
    <font>
      <b/>
      <sz val="11"/>
      <name val="ＭＳ Ｐゴシック"/>
      <family val="3"/>
      <charset val="128"/>
    </font>
    <font>
      <sz val="11"/>
      <name val="HG創英角ﾎﾟｯﾌﾟ体"/>
      <family val="3"/>
      <charset val="128"/>
    </font>
    <font>
      <sz val="9"/>
      <color indexed="81"/>
      <name val="MS P ゴシック"/>
      <family val="3"/>
      <charset val="128"/>
    </font>
    <font>
      <b/>
      <i/>
      <sz val="12"/>
      <color rgb="FFFF0000"/>
      <name val="ＭＳ Ｐ明朝"/>
      <family val="1"/>
      <charset val="128"/>
    </font>
    <font>
      <b/>
      <i/>
      <sz val="12"/>
      <color rgb="FF0000FF"/>
      <name val="ＭＳ Ｐ明朝"/>
      <family val="1"/>
      <charset val="128"/>
    </font>
    <font>
      <b/>
      <i/>
      <sz val="11"/>
      <color rgb="FFFF0000"/>
      <name val="ＭＳ Ｐ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9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bottom style="hair">
        <color indexed="64"/>
      </bottom>
      <diagonal/>
    </border>
    <border>
      <left/>
      <right/>
      <top/>
      <bottom style="hair">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hair">
        <color indexed="64"/>
      </left>
      <right style="thin">
        <color indexed="64"/>
      </right>
      <top style="hair">
        <color indexed="64"/>
      </top>
      <bottom style="thin">
        <color indexed="64"/>
      </bottom>
      <diagonal/>
    </border>
    <border>
      <left style="thin">
        <color indexed="64"/>
      </left>
      <right/>
      <top/>
      <bottom style="hair">
        <color indexed="64"/>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top/>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top style="hair">
        <color indexed="64"/>
      </top>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right/>
      <top/>
      <bottom style="thin">
        <color indexed="64"/>
      </bottom>
      <diagonal/>
    </border>
    <border>
      <left style="hair">
        <color indexed="64"/>
      </left>
      <right style="hair">
        <color indexed="64"/>
      </right>
      <top/>
      <bottom/>
      <diagonal/>
    </border>
    <border>
      <left style="thin">
        <color indexed="64"/>
      </left>
      <right style="hair">
        <color indexed="64"/>
      </right>
      <top/>
      <bottom/>
      <diagonal/>
    </border>
    <border>
      <left/>
      <right style="hair">
        <color indexed="64"/>
      </right>
      <top/>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thin">
        <color indexed="64"/>
      </right>
      <top style="double">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thin">
        <color indexed="64"/>
      </right>
      <top/>
      <bottom style="double">
        <color indexed="64"/>
      </bottom>
      <diagonal/>
    </border>
  </borders>
  <cellStyleXfs count="46">
    <xf numFmtId="0" fontId="0" fillId="0" borderId="0"/>
    <xf numFmtId="0" fontId="41" fillId="2" borderId="0" applyNumberFormat="0" applyBorder="0" applyAlignment="0" applyProtection="0">
      <alignment vertical="center"/>
    </xf>
    <xf numFmtId="0" fontId="41" fillId="3" borderId="0" applyNumberFormat="0" applyBorder="0" applyAlignment="0" applyProtection="0">
      <alignment vertical="center"/>
    </xf>
    <xf numFmtId="0" fontId="41" fillId="4" borderId="0" applyNumberFormat="0" applyBorder="0" applyAlignment="0" applyProtection="0">
      <alignment vertical="center"/>
    </xf>
    <xf numFmtId="0" fontId="41" fillId="5" borderId="0" applyNumberFormat="0" applyBorder="0" applyAlignment="0" applyProtection="0">
      <alignment vertical="center"/>
    </xf>
    <xf numFmtId="0" fontId="41" fillId="6" borderId="0" applyNumberFormat="0" applyBorder="0" applyAlignment="0" applyProtection="0">
      <alignment vertical="center"/>
    </xf>
    <xf numFmtId="0" fontId="41" fillId="7" borderId="0" applyNumberFormat="0" applyBorder="0" applyAlignment="0" applyProtection="0">
      <alignment vertical="center"/>
    </xf>
    <xf numFmtId="0" fontId="41" fillId="8" borderId="0" applyNumberFormat="0" applyBorder="0" applyAlignment="0" applyProtection="0">
      <alignment vertical="center"/>
    </xf>
    <xf numFmtId="0" fontId="41" fillId="9" borderId="0" applyNumberFormat="0" applyBorder="0" applyAlignment="0" applyProtection="0">
      <alignment vertical="center"/>
    </xf>
    <xf numFmtId="0" fontId="41" fillId="10" borderId="0" applyNumberFormat="0" applyBorder="0" applyAlignment="0" applyProtection="0">
      <alignment vertical="center"/>
    </xf>
    <xf numFmtId="0" fontId="41" fillId="5" borderId="0" applyNumberFormat="0" applyBorder="0" applyAlignment="0" applyProtection="0">
      <alignment vertical="center"/>
    </xf>
    <xf numFmtId="0" fontId="41" fillId="8" borderId="0" applyNumberFormat="0" applyBorder="0" applyAlignment="0" applyProtection="0">
      <alignment vertical="center"/>
    </xf>
    <xf numFmtId="0" fontId="41" fillId="11" borderId="0" applyNumberFormat="0" applyBorder="0" applyAlignment="0" applyProtection="0">
      <alignment vertical="center"/>
    </xf>
    <xf numFmtId="0" fontId="51" fillId="12" borderId="0" applyNumberFormat="0" applyBorder="0" applyAlignment="0" applyProtection="0">
      <alignment vertical="center"/>
    </xf>
    <xf numFmtId="0" fontId="51" fillId="9" borderId="0" applyNumberFormat="0" applyBorder="0" applyAlignment="0" applyProtection="0">
      <alignment vertical="center"/>
    </xf>
    <xf numFmtId="0" fontId="51" fillId="10"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1" fillId="19" borderId="0" applyNumberFormat="0" applyBorder="0" applyAlignment="0" applyProtection="0">
      <alignment vertical="center"/>
    </xf>
    <xf numFmtId="0" fontId="52" fillId="0" borderId="0" applyNumberFormat="0" applyFill="0" applyBorder="0" applyAlignment="0" applyProtection="0">
      <alignment vertical="center"/>
    </xf>
    <xf numFmtId="0" fontId="53" fillId="20" borderId="1" applyNumberFormat="0" applyAlignment="0" applyProtection="0">
      <alignment vertical="center"/>
    </xf>
    <xf numFmtId="0" fontId="54" fillId="21" borderId="0" applyNumberFormat="0" applyBorder="0" applyAlignment="0" applyProtection="0">
      <alignment vertical="center"/>
    </xf>
    <xf numFmtId="9" fontId="6" fillId="0" borderId="0" applyFont="0" applyFill="0" applyBorder="0" applyAlignment="0" applyProtection="0"/>
    <xf numFmtId="0" fontId="36" fillId="0" borderId="0" applyNumberFormat="0" applyFill="0" applyBorder="0" applyAlignment="0" applyProtection="0">
      <alignment vertical="top"/>
      <protection locked="0"/>
    </xf>
    <xf numFmtId="0" fontId="6" fillId="22" borderId="2" applyNumberFormat="0" applyFont="0" applyAlignment="0" applyProtection="0">
      <alignment vertical="center"/>
    </xf>
    <xf numFmtId="0" fontId="55" fillId="0" borderId="3" applyNumberFormat="0" applyFill="0" applyAlignment="0" applyProtection="0">
      <alignment vertical="center"/>
    </xf>
    <xf numFmtId="0" fontId="56" fillId="3" borderId="0" applyNumberFormat="0" applyBorder="0" applyAlignment="0" applyProtection="0">
      <alignment vertical="center"/>
    </xf>
    <xf numFmtId="0" fontId="57" fillId="23" borderId="4" applyNumberFormat="0" applyAlignment="0" applyProtection="0">
      <alignment vertical="center"/>
    </xf>
    <xf numFmtId="0" fontId="37" fillId="0" borderId="0" applyNumberFormat="0" applyFill="0" applyBorder="0" applyAlignment="0" applyProtection="0">
      <alignment vertical="center"/>
    </xf>
    <xf numFmtId="38" fontId="1" fillId="0" borderId="0" applyFont="0" applyFill="0" applyBorder="0" applyAlignment="0" applyProtection="0"/>
    <xf numFmtId="38" fontId="6" fillId="0" borderId="0" applyFont="0" applyFill="0" applyBorder="0" applyAlignment="0" applyProtection="0"/>
    <xf numFmtId="0" fontId="58" fillId="0" borderId="5" applyNumberFormat="0" applyFill="0" applyAlignment="0" applyProtection="0">
      <alignment vertical="center"/>
    </xf>
    <xf numFmtId="0" fontId="59" fillId="0" borderId="6" applyNumberFormat="0" applyFill="0" applyAlignment="0" applyProtection="0">
      <alignment vertical="center"/>
    </xf>
    <xf numFmtId="0" fontId="60" fillId="0" borderId="7" applyNumberFormat="0" applyFill="0" applyAlignment="0" applyProtection="0">
      <alignment vertical="center"/>
    </xf>
    <xf numFmtId="0" fontId="60" fillId="0" borderId="0" applyNumberFormat="0" applyFill="0" applyBorder="0" applyAlignment="0" applyProtection="0">
      <alignment vertical="center"/>
    </xf>
    <xf numFmtId="0" fontId="61" fillId="0" borderId="8" applyNumberFormat="0" applyFill="0" applyAlignment="0" applyProtection="0">
      <alignment vertical="center"/>
    </xf>
    <xf numFmtId="0" fontId="62" fillId="23" borderId="9" applyNumberFormat="0" applyAlignment="0" applyProtection="0">
      <alignment vertical="center"/>
    </xf>
    <xf numFmtId="0" fontId="63" fillId="0" borderId="0" applyNumberFormat="0" applyFill="0" applyBorder="0" applyAlignment="0" applyProtection="0">
      <alignment vertical="center"/>
    </xf>
    <xf numFmtId="0" fontId="64" fillId="7" borderId="4" applyNumberFormat="0" applyAlignment="0" applyProtection="0">
      <alignment vertical="center"/>
    </xf>
    <xf numFmtId="0" fontId="65" fillId="4" borderId="0" applyNumberFormat="0" applyBorder="0" applyAlignment="0" applyProtection="0">
      <alignment vertical="center"/>
    </xf>
  </cellStyleXfs>
  <cellXfs count="746">
    <xf numFmtId="0" fontId="0" fillId="0" borderId="0" xfId="0"/>
    <xf numFmtId="0" fontId="0" fillId="0" borderId="10" xfId="0" applyBorder="1"/>
    <xf numFmtId="0" fontId="0" fillId="0" borderId="11" xfId="0" applyBorder="1"/>
    <xf numFmtId="0" fontId="0" fillId="0" borderId="12" xfId="0" applyBorder="1"/>
    <xf numFmtId="0" fontId="33" fillId="0" borderId="0" xfId="0" applyFont="1" applyAlignment="1">
      <alignment horizontal="center" vertical="center"/>
    </xf>
    <xf numFmtId="0" fontId="33" fillId="0" borderId="13" xfId="0" applyFont="1" applyBorder="1" applyAlignment="1">
      <alignment horizontal="center" vertical="center"/>
    </xf>
    <xf numFmtId="0" fontId="33" fillId="0" borderId="14" xfId="0" applyFont="1" applyBorder="1" applyAlignment="1">
      <alignment horizontal="center" vertical="center"/>
    </xf>
    <xf numFmtId="0" fontId="34" fillId="0" borderId="0" xfId="0" applyFont="1" applyAlignment="1">
      <alignment horizontal="center"/>
    </xf>
    <xf numFmtId="0" fontId="0" fillId="0" borderId="15" xfId="0" applyBorder="1"/>
    <xf numFmtId="0" fontId="0" fillId="0" borderId="16" xfId="0" applyBorder="1"/>
    <xf numFmtId="0" fontId="0" fillId="0" borderId="17" xfId="0" applyBorder="1"/>
    <xf numFmtId="0" fontId="25" fillId="0" borderId="0" xfId="0" applyFont="1"/>
    <xf numFmtId="38" fontId="4" fillId="0" borderId="0" xfId="35" applyFont="1"/>
    <xf numFmtId="38" fontId="3" fillId="0" borderId="0" xfId="35" applyFont="1"/>
    <xf numFmtId="0" fontId="4" fillId="0" borderId="0" xfId="0" applyFont="1"/>
    <xf numFmtId="38" fontId="3" fillId="0" borderId="18" xfId="35" applyFont="1" applyBorder="1"/>
    <xf numFmtId="0" fontId="20" fillId="0" borderId="0" xfId="0" applyFont="1"/>
    <xf numFmtId="38" fontId="15" fillId="0" borderId="18" xfId="35" applyFont="1" applyBorder="1"/>
    <xf numFmtId="38" fontId="3" fillId="0" borderId="19" xfId="35" applyFont="1" applyBorder="1" applyProtection="1">
      <protection locked="0"/>
    </xf>
    <xf numFmtId="38" fontId="3" fillId="0" borderId="20" xfId="35" applyFont="1" applyBorder="1" applyProtection="1">
      <protection locked="0"/>
    </xf>
    <xf numFmtId="38" fontId="3" fillId="0" borderId="21" xfId="35" applyFont="1" applyBorder="1" applyProtection="1">
      <protection locked="0"/>
    </xf>
    <xf numFmtId="38" fontId="3" fillId="0" borderId="22" xfId="35" applyFont="1" applyBorder="1" applyProtection="1">
      <protection locked="0"/>
    </xf>
    <xf numFmtId="38" fontId="3" fillId="0" borderId="23" xfId="35" applyFont="1" applyBorder="1" applyProtection="1">
      <protection locked="0"/>
    </xf>
    <xf numFmtId="38" fontId="3" fillId="0" borderId="24" xfId="35" applyFont="1" applyBorder="1" applyProtection="1">
      <protection locked="0"/>
    </xf>
    <xf numFmtId="38" fontId="3" fillId="0" borderId="25" xfId="35" applyFont="1" applyBorder="1" applyProtection="1">
      <protection locked="0"/>
    </xf>
    <xf numFmtId="38" fontId="3" fillId="0" borderId="26" xfId="35" applyFont="1" applyBorder="1" applyProtection="1">
      <protection locked="0"/>
    </xf>
    <xf numFmtId="38" fontId="3" fillId="0" borderId="27" xfId="35" applyFont="1" applyBorder="1" applyAlignment="1" applyProtection="1">
      <alignment vertical="center"/>
      <protection locked="0"/>
    </xf>
    <xf numFmtId="38" fontId="3" fillId="0" borderId="28" xfId="35" applyFont="1" applyBorder="1" applyProtection="1">
      <protection locked="0"/>
    </xf>
    <xf numFmtId="38" fontId="15" fillId="0" borderId="29" xfId="35" applyFont="1" applyBorder="1"/>
    <xf numFmtId="38" fontId="21" fillId="0" borderId="0" xfId="35" applyFont="1"/>
    <xf numFmtId="0" fontId="8" fillId="0" borderId="0" xfId="0" applyFont="1"/>
    <xf numFmtId="38" fontId="8" fillId="0" borderId="0" xfId="35" applyFont="1"/>
    <xf numFmtId="38" fontId="5" fillId="0" borderId="0" xfId="35" applyFont="1"/>
    <xf numFmtId="38" fontId="20" fillId="0" borderId="30" xfId="35" applyFont="1" applyBorder="1"/>
    <xf numFmtId="38" fontId="21" fillId="0" borderId="31" xfId="35" applyFont="1" applyBorder="1"/>
    <xf numFmtId="38" fontId="21" fillId="0" borderId="20" xfId="35" applyFont="1" applyBorder="1"/>
    <xf numFmtId="38" fontId="21" fillId="0" borderId="24" xfId="35" applyFont="1" applyBorder="1"/>
    <xf numFmtId="38" fontId="20" fillId="0" borderId="32" xfId="35" applyFont="1" applyBorder="1"/>
    <xf numFmtId="38" fontId="21" fillId="0" borderId="33" xfId="35" applyFont="1" applyBorder="1"/>
    <xf numFmtId="38" fontId="21" fillId="0" borderId="23" xfId="35" applyFont="1" applyBorder="1"/>
    <xf numFmtId="38" fontId="20" fillId="0" borderId="34" xfId="35" applyFont="1" applyBorder="1"/>
    <xf numFmtId="38" fontId="38" fillId="0" borderId="35" xfId="35" applyFont="1" applyBorder="1"/>
    <xf numFmtId="38" fontId="38" fillId="0" borderId="36" xfId="35" applyFont="1" applyBorder="1"/>
    <xf numFmtId="38" fontId="20" fillId="0" borderId="37" xfId="35" applyFont="1" applyBorder="1"/>
    <xf numFmtId="38" fontId="45" fillId="0" borderId="24" xfId="35" applyFont="1" applyBorder="1"/>
    <xf numFmtId="38" fontId="20" fillId="0" borderId="38" xfId="35" applyFont="1" applyBorder="1"/>
    <xf numFmtId="38" fontId="21" fillId="0" borderId="39" xfId="35" applyFont="1" applyBorder="1"/>
    <xf numFmtId="38" fontId="38" fillId="0" borderId="40" xfId="35" applyFont="1" applyBorder="1"/>
    <xf numFmtId="38" fontId="20" fillId="0" borderId="0" xfId="35" applyFont="1"/>
    <xf numFmtId="38" fontId="3" fillId="0" borderId="39" xfId="35" applyFont="1" applyBorder="1" applyAlignment="1" applyProtection="1">
      <alignment vertical="center"/>
      <protection locked="0"/>
    </xf>
    <xf numFmtId="38" fontId="3" fillId="0" borderId="41" xfId="35" applyFont="1" applyBorder="1" applyProtection="1">
      <protection locked="0"/>
    </xf>
    <xf numFmtId="38" fontId="20" fillId="0" borderId="42" xfId="35" applyFont="1" applyBorder="1"/>
    <xf numFmtId="38" fontId="45" fillId="0" borderId="41" xfId="35" applyFont="1" applyBorder="1"/>
    <xf numFmtId="38" fontId="15" fillId="0" borderId="18" xfId="35" applyFont="1" applyBorder="1" applyAlignment="1">
      <alignment horizontal="center"/>
    </xf>
    <xf numFmtId="38" fontId="15" fillId="0" borderId="28" xfId="35" applyFont="1" applyBorder="1" applyAlignment="1">
      <alignment horizontal="center"/>
    </xf>
    <xf numFmtId="38" fontId="20" fillId="0" borderId="28" xfId="35" applyFont="1" applyBorder="1"/>
    <xf numFmtId="0" fontId="4" fillId="0" borderId="43" xfId="0" applyFont="1" applyBorder="1" applyAlignment="1">
      <alignment horizontal="center"/>
    </xf>
    <xf numFmtId="58" fontId="4" fillId="0" borderId="0" xfId="0" applyNumberFormat="1" applyFont="1"/>
    <xf numFmtId="0" fontId="4" fillId="0" borderId="44" xfId="0" applyFont="1" applyBorder="1" applyAlignment="1">
      <alignment horizontal="center"/>
    </xf>
    <xf numFmtId="0" fontId="4" fillId="0" borderId="45" xfId="0" applyFont="1" applyBorder="1" applyAlignment="1">
      <alignment horizontal="center"/>
    </xf>
    <xf numFmtId="0" fontId="4" fillId="0" borderId="46" xfId="0" applyFont="1" applyBorder="1" applyAlignment="1">
      <alignment horizontal="center"/>
    </xf>
    <xf numFmtId="0" fontId="4" fillId="0" borderId="47" xfId="0" applyFont="1" applyBorder="1" applyAlignment="1">
      <alignment horizontal="center"/>
    </xf>
    <xf numFmtId="0" fontId="5" fillId="0" borderId="46" xfId="0" applyFont="1" applyBorder="1" applyAlignment="1">
      <alignment horizontal="center"/>
    </xf>
    <xf numFmtId="38" fontId="15" fillId="0" borderId="48" xfId="35" applyFont="1" applyBorder="1"/>
    <xf numFmtId="38" fontId="4" fillId="0" borderId="30" xfId="35" applyFont="1" applyBorder="1"/>
    <xf numFmtId="0" fontId="0" fillId="0" borderId="13" xfId="0" applyBorder="1"/>
    <xf numFmtId="0" fontId="0" fillId="0" borderId="14" xfId="0" applyBorder="1"/>
    <xf numFmtId="0" fontId="31" fillId="0" borderId="0" xfId="0" applyFont="1"/>
    <xf numFmtId="0" fontId="32" fillId="0" borderId="0" xfId="0" applyFont="1"/>
    <xf numFmtId="0" fontId="66" fillId="0" borderId="13" xfId="0" applyFont="1" applyBorder="1" applyAlignment="1">
      <alignment horizontal="center"/>
    </xf>
    <xf numFmtId="0" fontId="66" fillId="0" borderId="0" xfId="0" applyFont="1" applyAlignment="1">
      <alignment horizontal="center"/>
    </xf>
    <xf numFmtId="0" fontId="66" fillId="0" borderId="14" xfId="0" applyFont="1" applyBorder="1" applyAlignment="1">
      <alignment horizontal="center"/>
    </xf>
    <xf numFmtId="0" fontId="32" fillId="0" borderId="14" xfId="0" applyFont="1" applyBorder="1" applyAlignment="1">
      <alignment horizontal="right"/>
    </xf>
    <xf numFmtId="0" fontId="67" fillId="0" borderId="0" xfId="0" applyFont="1"/>
    <xf numFmtId="0" fontId="6" fillId="0" borderId="14" xfId="0" applyFont="1" applyBorder="1"/>
    <xf numFmtId="0" fontId="68" fillId="0" borderId="0" xfId="0" applyFont="1"/>
    <xf numFmtId="38" fontId="6" fillId="0" borderId="0" xfId="35" applyFont="1"/>
    <xf numFmtId="38" fontId="3" fillId="0" borderId="49" xfId="35" applyFont="1" applyBorder="1" applyProtection="1">
      <protection locked="0"/>
    </xf>
    <xf numFmtId="38" fontId="20" fillId="0" borderId="50" xfId="35" applyFont="1" applyBorder="1"/>
    <xf numFmtId="38" fontId="48" fillId="0" borderId="30" xfId="35" applyFont="1" applyBorder="1"/>
    <xf numFmtId="38" fontId="3" fillId="0" borderId="51" xfId="35" applyFont="1" applyBorder="1" applyAlignment="1" applyProtection="1">
      <alignment vertical="center"/>
      <protection locked="0"/>
    </xf>
    <xf numFmtId="38" fontId="21" fillId="0" borderId="41" xfId="35" applyFont="1" applyBorder="1"/>
    <xf numFmtId="38" fontId="3" fillId="0" borderId="20" xfId="36" applyFont="1" applyBorder="1" applyProtection="1">
      <protection locked="0"/>
    </xf>
    <xf numFmtId="38" fontId="3" fillId="0" borderId="39" xfId="35" applyFont="1" applyBorder="1" applyProtection="1">
      <protection locked="0"/>
    </xf>
    <xf numFmtId="38" fontId="3" fillId="0" borderId="52" xfId="35" applyFont="1" applyBorder="1" applyProtection="1">
      <protection locked="0"/>
    </xf>
    <xf numFmtId="38" fontId="3" fillId="0" borderId="24" xfId="35" applyFont="1" applyBorder="1" applyAlignment="1" applyProtection="1">
      <alignment vertical="center"/>
      <protection locked="0"/>
    </xf>
    <xf numFmtId="38" fontId="3" fillId="0" borderId="53" xfId="35" applyFont="1" applyBorder="1" applyProtection="1">
      <protection locked="0"/>
    </xf>
    <xf numFmtId="38" fontId="3" fillId="0" borderId="52" xfId="35" applyFont="1" applyBorder="1" applyAlignment="1" applyProtection="1">
      <alignment vertical="center"/>
      <protection locked="0"/>
    </xf>
    <xf numFmtId="38" fontId="3" fillId="0" borderId="20" xfId="35" applyFont="1" applyFill="1" applyBorder="1" applyProtection="1">
      <protection locked="0"/>
    </xf>
    <xf numFmtId="38" fontId="3" fillId="0" borderId="24" xfId="35" applyFont="1" applyFill="1" applyBorder="1" applyProtection="1">
      <protection locked="0"/>
    </xf>
    <xf numFmtId="0" fontId="82" fillId="0" borderId="14" xfId="0" applyFont="1" applyBorder="1" applyAlignment="1">
      <alignment horizontal="left"/>
    </xf>
    <xf numFmtId="0" fontId="83" fillId="0" borderId="0" xfId="0" applyFont="1" applyAlignment="1">
      <alignment horizontal="center"/>
    </xf>
    <xf numFmtId="0" fontId="36" fillId="0" borderId="0" xfId="29" applyAlignment="1" applyProtection="1"/>
    <xf numFmtId="179" fontId="16" fillId="0" borderId="0" xfId="0" applyNumberFormat="1" applyFont="1" applyAlignment="1">
      <alignment shrinkToFit="1"/>
    </xf>
    <xf numFmtId="38" fontId="4" fillId="0" borderId="29" xfId="35" applyFont="1" applyBorder="1" applyProtection="1"/>
    <xf numFmtId="38" fontId="6" fillId="0" borderId="18" xfId="35" applyFont="1" applyBorder="1" applyProtection="1"/>
    <xf numFmtId="38" fontId="5" fillId="0" borderId="28" xfId="35" applyFont="1" applyBorder="1" applyProtection="1"/>
    <xf numFmtId="38" fontId="4" fillId="0" borderId="28" xfId="35" applyFont="1" applyBorder="1" applyAlignment="1" applyProtection="1">
      <alignment horizontal="left"/>
    </xf>
    <xf numFmtId="38" fontId="5" fillId="0" borderId="29" xfId="35" applyFont="1" applyBorder="1" applyProtection="1"/>
    <xf numFmtId="38" fontId="3" fillId="0" borderId="18" xfId="35" applyFont="1" applyBorder="1" applyProtection="1"/>
    <xf numFmtId="38" fontId="6" fillId="0" borderId="28" xfId="35" applyFont="1" applyBorder="1" applyProtection="1"/>
    <xf numFmtId="38" fontId="5" fillId="0" borderId="50" xfId="35" applyFont="1" applyBorder="1" applyProtection="1"/>
    <xf numFmtId="38" fontId="5" fillId="0" borderId="54" xfId="35" applyFont="1" applyBorder="1" applyProtection="1"/>
    <xf numFmtId="38" fontId="4" fillId="0" borderId="55" xfId="35" applyFont="1" applyBorder="1" applyAlignment="1" applyProtection="1">
      <alignment horizontal="center"/>
    </xf>
    <xf numFmtId="38" fontId="4" fillId="0" borderId="26" xfId="35" applyFont="1" applyBorder="1" applyAlignment="1" applyProtection="1">
      <alignment horizontal="center"/>
    </xf>
    <xf numFmtId="38" fontId="15" fillId="0" borderId="26" xfId="35" applyFont="1" applyBorder="1" applyAlignment="1" applyProtection="1">
      <alignment horizontal="center"/>
    </xf>
    <xf numFmtId="38" fontId="6" fillId="0" borderId="58" xfId="35" applyFont="1" applyBorder="1" applyProtection="1"/>
    <xf numFmtId="38" fontId="3" fillId="0" borderId="19" xfId="35" applyFont="1" applyBorder="1" applyProtection="1"/>
    <xf numFmtId="38" fontId="6" fillId="0" borderId="59" xfId="35" applyFont="1" applyBorder="1" applyProtection="1"/>
    <xf numFmtId="38" fontId="3" fillId="0" borderId="28" xfId="35" applyFont="1" applyBorder="1" applyProtection="1"/>
    <xf numFmtId="38" fontId="37" fillId="0" borderId="59" xfId="35" applyFont="1" applyBorder="1" applyProtection="1"/>
    <xf numFmtId="38" fontId="4" fillId="0" borderId="57" xfId="35" applyFont="1" applyBorder="1" applyProtection="1"/>
    <xf numFmtId="38" fontId="6" fillId="0" borderId="60" xfId="35" applyFont="1" applyBorder="1" applyProtection="1"/>
    <xf numFmtId="38" fontId="6" fillId="0" borderId="63" xfId="35" applyFont="1" applyBorder="1" applyProtection="1"/>
    <xf numFmtId="38" fontId="3" fillId="0" borderId="21" xfId="35" applyFont="1" applyBorder="1" applyProtection="1"/>
    <xf numFmtId="38" fontId="6" fillId="0" borderId="55" xfId="35" applyFont="1" applyBorder="1" applyProtection="1"/>
    <xf numFmtId="38" fontId="37" fillId="0" borderId="55" xfId="35" applyFont="1" applyBorder="1" applyProtection="1"/>
    <xf numFmtId="38" fontId="4" fillId="0" borderId="62" xfId="35" applyFont="1" applyBorder="1" applyProtection="1"/>
    <xf numFmtId="38" fontId="6" fillId="0" borderId="64" xfId="35" applyFont="1" applyBorder="1" applyProtection="1"/>
    <xf numFmtId="38" fontId="6" fillId="0" borderId="66" xfId="35" applyFont="1" applyBorder="1" applyProtection="1"/>
    <xf numFmtId="38" fontId="10" fillId="0" borderId="25" xfId="35" applyFont="1" applyBorder="1" applyProtection="1"/>
    <xf numFmtId="38" fontId="6" fillId="0" borderId="67" xfId="35" applyFont="1" applyBorder="1" applyProtection="1"/>
    <xf numFmtId="38" fontId="1" fillId="0" borderId="67" xfId="35" applyBorder="1" applyProtection="1"/>
    <xf numFmtId="38" fontId="4" fillId="0" borderId="0" xfId="35" applyFont="1" applyProtection="1"/>
    <xf numFmtId="38" fontId="6" fillId="0" borderId="68" xfId="35" applyFont="1" applyBorder="1" applyProtection="1"/>
    <xf numFmtId="38" fontId="1" fillId="0" borderId="59" xfId="35" applyBorder="1" applyProtection="1"/>
    <xf numFmtId="38" fontId="3" fillId="0" borderId="24" xfId="35" applyFont="1" applyBorder="1" applyProtection="1"/>
    <xf numFmtId="38" fontId="1" fillId="0" borderId="55" xfId="35" applyBorder="1" applyProtection="1"/>
    <xf numFmtId="38" fontId="6" fillId="0" borderId="69" xfId="35" applyFont="1" applyBorder="1" applyProtection="1"/>
    <xf numFmtId="38" fontId="10" fillId="0" borderId="40" xfId="35" applyFont="1" applyBorder="1" applyProtection="1"/>
    <xf numFmtId="38" fontId="6" fillId="0" borderId="34" xfId="35" applyFont="1" applyBorder="1" applyProtection="1"/>
    <xf numFmtId="38" fontId="10" fillId="0" borderId="36" xfId="35" applyFont="1" applyBorder="1" applyProtection="1"/>
    <xf numFmtId="38" fontId="1" fillId="0" borderId="34" xfId="35" applyBorder="1" applyProtection="1"/>
    <xf numFmtId="38" fontId="4" fillId="0" borderId="35" xfId="35" applyFont="1" applyBorder="1" applyProtection="1"/>
    <xf numFmtId="38" fontId="6" fillId="0" borderId="70" xfId="35" applyFont="1" applyBorder="1" applyProtection="1"/>
    <xf numFmtId="38" fontId="6" fillId="0" borderId="35" xfId="35" applyFont="1" applyBorder="1" applyProtection="1"/>
    <xf numFmtId="38" fontId="3" fillId="0" borderId="35" xfId="35" applyFont="1" applyBorder="1" applyProtection="1"/>
    <xf numFmtId="38" fontId="1" fillId="0" borderId="35" xfId="35" applyBorder="1" applyProtection="1"/>
    <xf numFmtId="38" fontId="3" fillId="0" borderId="36" xfId="35" applyFont="1" applyBorder="1" applyProtection="1"/>
    <xf numFmtId="38" fontId="6" fillId="0" borderId="71" xfId="35" applyFont="1" applyBorder="1" applyProtection="1"/>
    <xf numFmtId="38" fontId="6" fillId="0" borderId="72" xfId="35" applyFont="1" applyBorder="1" applyProtection="1"/>
    <xf numFmtId="38" fontId="1" fillId="0" borderId="72" xfId="35" applyBorder="1" applyProtection="1"/>
    <xf numFmtId="38" fontId="3" fillId="0" borderId="27" xfId="35" applyFont="1" applyBorder="1" applyProtection="1"/>
    <xf numFmtId="38" fontId="6" fillId="0" borderId="73" xfId="35" applyFont="1" applyBorder="1" applyProtection="1"/>
    <xf numFmtId="38" fontId="6" fillId="0" borderId="74" xfId="35" applyFont="1" applyBorder="1" applyProtection="1"/>
    <xf numFmtId="38" fontId="85" fillId="0" borderId="20" xfId="35" applyFont="1" applyBorder="1" applyProtection="1"/>
    <xf numFmtId="38" fontId="6" fillId="0" borderId="30" xfId="35" applyFont="1" applyBorder="1" applyProtection="1"/>
    <xf numFmtId="38" fontId="1" fillId="0" borderId="30" xfId="35" applyBorder="1" applyProtection="1"/>
    <xf numFmtId="38" fontId="10" fillId="0" borderId="20" xfId="35" applyFont="1" applyBorder="1" applyProtection="1"/>
    <xf numFmtId="38" fontId="4" fillId="0" borderId="37" xfId="35" applyFont="1" applyBorder="1" applyProtection="1"/>
    <xf numFmtId="38" fontId="6" fillId="0" borderId="75" xfId="35" applyFont="1" applyBorder="1" applyProtection="1"/>
    <xf numFmtId="38" fontId="6" fillId="0" borderId="76" xfId="35" applyFont="1" applyBorder="1" applyProtection="1"/>
    <xf numFmtId="38" fontId="3" fillId="0" borderId="23" xfId="35" applyFont="1" applyBorder="1" applyProtection="1"/>
    <xf numFmtId="38" fontId="6" fillId="0" borderId="32" xfId="35" applyFont="1" applyBorder="1" applyProtection="1"/>
    <xf numFmtId="38" fontId="3" fillId="0" borderId="25" xfId="35" applyFont="1" applyBorder="1" applyProtection="1"/>
    <xf numFmtId="38" fontId="1" fillId="0" borderId="32" xfId="35" applyBorder="1" applyProtection="1"/>
    <xf numFmtId="38" fontId="4" fillId="0" borderId="50" xfId="35" applyFont="1" applyBorder="1" applyProtection="1"/>
    <xf numFmtId="38" fontId="6" fillId="0" borderId="77" xfId="35" applyFont="1" applyBorder="1" applyProtection="1"/>
    <xf numFmtId="38" fontId="3" fillId="0" borderId="20" xfId="35" applyFont="1" applyBorder="1" applyProtection="1"/>
    <xf numFmtId="38" fontId="3" fillId="0" borderId="22" xfId="35" applyFont="1" applyBorder="1" applyProtection="1"/>
    <xf numFmtId="38" fontId="4" fillId="0" borderId="33" xfId="35" applyFont="1" applyBorder="1" applyProtection="1"/>
    <xf numFmtId="38" fontId="23" fillId="0" borderId="30" xfId="35" applyFont="1" applyBorder="1" applyProtection="1"/>
    <xf numFmtId="38" fontId="22" fillId="0" borderId="20" xfId="35" applyFont="1" applyBorder="1" applyProtection="1"/>
    <xf numFmtId="38" fontId="3" fillId="0" borderId="39" xfId="35" applyFont="1" applyBorder="1" applyProtection="1"/>
    <xf numFmtId="38" fontId="4" fillId="0" borderId="31" xfId="35" applyFont="1" applyBorder="1" applyProtection="1"/>
    <xf numFmtId="38" fontId="23" fillId="0" borderId="80" xfId="35" applyFont="1" applyBorder="1" applyAlignment="1" applyProtection="1">
      <alignment horizontal="right" vertical="center"/>
    </xf>
    <xf numFmtId="38" fontId="3" fillId="0" borderId="39" xfId="35" applyFont="1" applyBorder="1" applyAlignment="1" applyProtection="1">
      <alignment horizontal="right" vertical="center"/>
    </xf>
    <xf numFmtId="38" fontId="23" fillId="0" borderId="38" xfId="35" applyFont="1" applyBorder="1" applyAlignment="1" applyProtection="1">
      <alignment horizontal="center" vertical="center"/>
    </xf>
    <xf numFmtId="38" fontId="22" fillId="0" borderId="39" xfId="35" applyFont="1" applyBorder="1" applyAlignment="1" applyProtection="1">
      <alignment horizontal="center" vertical="center"/>
    </xf>
    <xf numFmtId="38" fontId="6" fillId="0" borderId="38" xfId="35" applyFont="1" applyBorder="1" applyAlignment="1" applyProtection="1">
      <alignment horizontal="right" vertical="center"/>
    </xf>
    <xf numFmtId="38" fontId="15" fillId="0" borderId="33" xfId="35" applyFont="1" applyBorder="1" applyProtection="1"/>
    <xf numFmtId="38" fontId="23" fillId="0" borderId="63" xfId="35" applyFont="1" applyBorder="1" applyProtection="1"/>
    <xf numFmtId="38" fontId="23" fillId="0" borderId="55" xfId="35" applyFont="1" applyBorder="1" applyProtection="1"/>
    <xf numFmtId="38" fontId="22" fillId="0" borderId="21" xfId="35" applyFont="1" applyBorder="1" applyProtection="1"/>
    <xf numFmtId="38" fontId="15" fillId="0" borderId="81" xfId="35" applyFont="1" applyBorder="1" applyProtection="1"/>
    <xf numFmtId="38" fontId="23" fillId="0" borderId="82" xfId="35" applyFont="1" applyBorder="1" applyProtection="1"/>
    <xf numFmtId="38" fontId="10" fillId="0" borderId="26" xfId="35" applyFont="1" applyBorder="1" applyProtection="1"/>
    <xf numFmtId="38" fontId="23" fillId="0" borderId="83" xfId="35" applyFont="1" applyBorder="1" applyProtection="1"/>
    <xf numFmtId="38" fontId="0" fillId="0" borderId="83" xfId="35" applyFont="1" applyBorder="1" applyProtection="1"/>
    <xf numFmtId="38" fontId="6" fillId="0" borderId="83" xfId="35" applyFont="1" applyBorder="1" applyProtection="1"/>
    <xf numFmtId="38" fontId="4" fillId="0" borderId="54" xfId="35" applyFont="1" applyBorder="1" applyProtection="1"/>
    <xf numFmtId="38" fontId="6" fillId="0" borderId="84" xfId="35" applyFont="1" applyBorder="1" applyProtection="1"/>
    <xf numFmtId="38" fontId="23" fillId="0" borderId="0" xfId="35" applyFont="1" applyProtection="1"/>
    <xf numFmtId="38" fontId="22" fillId="0" borderId="0" xfId="35" applyFont="1" applyProtection="1"/>
    <xf numFmtId="38" fontId="3" fillId="0" borderId="0" xfId="35" applyFont="1" applyProtection="1"/>
    <xf numFmtId="38" fontId="6" fillId="0" borderId="0" xfId="35" applyFont="1" applyProtection="1"/>
    <xf numFmtId="49" fontId="70" fillId="0" borderId="0" xfId="35" applyNumberFormat="1" applyFont="1" applyAlignment="1" applyProtection="1">
      <alignment horizontal="center"/>
    </xf>
    <xf numFmtId="49" fontId="30" fillId="0" borderId="0" xfId="35" applyNumberFormat="1" applyFont="1" applyAlignment="1" applyProtection="1">
      <alignment horizontal="center"/>
    </xf>
    <xf numFmtId="38" fontId="1" fillId="0" borderId="0" xfId="35" applyProtection="1"/>
    <xf numFmtId="38" fontId="71" fillId="0" borderId="0" xfId="35" applyFont="1" applyProtection="1"/>
    <xf numFmtId="38" fontId="85" fillId="0" borderId="24" xfId="35" applyFont="1" applyBorder="1" applyProtection="1">
      <protection locked="0"/>
    </xf>
    <xf numFmtId="38" fontId="85" fillId="0" borderId="20" xfId="35" applyFont="1" applyBorder="1" applyProtection="1">
      <protection locked="0"/>
    </xf>
    <xf numFmtId="38" fontId="1" fillId="0" borderId="28" xfId="35" applyBorder="1" applyProtection="1"/>
    <xf numFmtId="38" fontId="3" fillId="0" borderId="31" xfId="35" applyFont="1" applyBorder="1" applyProtection="1"/>
    <xf numFmtId="38" fontId="1" fillId="0" borderId="75" xfId="35" applyBorder="1" applyProtection="1"/>
    <xf numFmtId="38" fontId="15" fillId="0" borderId="37" xfId="35" applyFont="1" applyBorder="1" applyProtection="1"/>
    <xf numFmtId="38" fontId="15" fillId="0" borderId="31" xfId="35" applyFont="1" applyBorder="1" applyProtection="1"/>
    <xf numFmtId="38" fontId="4" fillId="0" borderId="56" xfId="35" applyFont="1" applyBorder="1" applyProtection="1"/>
    <xf numFmtId="38" fontId="1" fillId="0" borderId="68" xfId="35" applyBorder="1" applyProtection="1"/>
    <xf numFmtId="38" fontId="6" fillId="0" borderId="88" xfId="35" applyFont="1" applyBorder="1" applyProtection="1"/>
    <xf numFmtId="38" fontId="10" fillId="0" borderId="89" xfId="35" applyFont="1" applyBorder="1" applyProtection="1"/>
    <xf numFmtId="38" fontId="1" fillId="0" borderId="90" xfId="35" applyBorder="1" applyProtection="1"/>
    <xf numFmtId="38" fontId="4" fillId="0" borderId="86" xfId="35" applyFont="1" applyBorder="1" applyProtection="1"/>
    <xf numFmtId="38" fontId="1" fillId="0" borderId="91" xfId="35" applyBorder="1" applyProtection="1"/>
    <xf numFmtId="38" fontId="6" fillId="0" borderId="82" xfId="35" applyFont="1" applyBorder="1" applyProtection="1"/>
    <xf numFmtId="38" fontId="10" fillId="0" borderId="92" xfId="35" applyFont="1" applyBorder="1" applyProtection="1"/>
    <xf numFmtId="38" fontId="1" fillId="0" borderId="84" xfId="35" applyBorder="1" applyProtection="1"/>
    <xf numFmtId="38" fontId="10" fillId="0" borderId="82" xfId="35" applyFont="1" applyBorder="1" applyProtection="1"/>
    <xf numFmtId="38" fontId="41" fillId="0" borderId="84" xfId="35" applyFont="1" applyBorder="1" applyProtection="1"/>
    <xf numFmtId="38" fontId="50" fillId="0" borderId="92" xfId="35" applyFont="1" applyBorder="1" applyProtection="1"/>
    <xf numFmtId="38" fontId="1" fillId="0" borderId="60" xfId="35" applyBorder="1" applyProtection="1"/>
    <xf numFmtId="38" fontId="15" fillId="0" borderId="61" xfId="35" applyFont="1" applyBorder="1" applyProtection="1"/>
    <xf numFmtId="38" fontId="3" fillId="0" borderId="26" xfId="35" applyFont="1" applyBorder="1" applyProtection="1"/>
    <xf numFmtId="38" fontId="1" fillId="0" borderId="83" xfId="35" applyBorder="1" applyProtection="1"/>
    <xf numFmtId="38" fontId="1" fillId="0" borderId="69" xfId="35" applyBorder="1" applyProtection="1"/>
    <xf numFmtId="38" fontId="86" fillId="0" borderId="19" xfId="35" applyFont="1" applyBorder="1" applyProtection="1"/>
    <xf numFmtId="38" fontId="1" fillId="0" borderId="70" xfId="35" applyBorder="1" applyProtection="1"/>
    <xf numFmtId="38" fontId="1" fillId="0" borderId="18" xfId="35" applyBorder="1" applyProtection="1"/>
    <xf numFmtId="38" fontId="4" fillId="0" borderId="18" xfId="35" applyFont="1" applyBorder="1" applyProtection="1"/>
    <xf numFmtId="38" fontId="15" fillId="0" borderId="18" xfId="35" applyFont="1" applyBorder="1" applyProtection="1"/>
    <xf numFmtId="38" fontId="15" fillId="0" borderId="0" xfId="35" applyFont="1" applyProtection="1"/>
    <xf numFmtId="38" fontId="1" fillId="0" borderId="63" xfId="35" applyBorder="1" applyProtection="1"/>
    <xf numFmtId="38" fontId="1" fillId="0" borderId="38" xfId="35" applyBorder="1" applyProtection="1"/>
    <xf numFmtId="38" fontId="4" fillId="0" borderId="81" xfId="35" applyFont="1" applyBorder="1" applyProtection="1"/>
    <xf numFmtId="38" fontId="1" fillId="0" borderId="64" xfId="35" applyBorder="1" applyProtection="1"/>
    <xf numFmtId="38" fontId="1" fillId="0" borderId="82" xfId="35" applyBorder="1" applyProtection="1"/>
    <xf numFmtId="38" fontId="3" fillId="0" borderId="27" xfId="35" applyFont="1" applyBorder="1" applyAlignment="1" applyProtection="1">
      <alignment vertical="center"/>
    </xf>
    <xf numFmtId="38" fontId="1" fillId="0" borderId="72" xfId="35" applyBorder="1" applyAlignment="1" applyProtection="1">
      <alignment vertical="center"/>
    </xf>
    <xf numFmtId="38" fontId="6" fillId="0" borderId="72" xfId="35" applyFont="1" applyBorder="1" applyAlignment="1" applyProtection="1">
      <alignment vertical="center"/>
    </xf>
    <xf numFmtId="38" fontId="1" fillId="0" borderId="73" xfId="35" applyBorder="1" applyProtection="1"/>
    <xf numFmtId="38" fontId="3" fillId="0" borderId="24" xfId="35" applyFont="1" applyBorder="1" applyAlignment="1" applyProtection="1">
      <alignment vertical="center"/>
    </xf>
    <xf numFmtId="38" fontId="3" fillId="0" borderId="51" xfId="35" applyFont="1" applyBorder="1" applyAlignment="1" applyProtection="1">
      <alignment vertical="center"/>
    </xf>
    <xf numFmtId="38" fontId="4" fillId="0" borderId="43" xfId="35" applyFont="1" applyBorder="1" applyProtection="1"/>
    <xf numFmtId="38" fontId="19" fillId="0" borderId="0" xfId="35" applyFont="1" applyProtection="1"/>
    <xf numFmtId="38" fontId="16" fillId="0" borderId="0" xfId="35" applyFont="1" applyProtection="1"/>
    <xf numFmtId="38" fontId="39" fillId="0" borderId="0" xfId="35" applyFont="1" applyProtection="1"/>
    <xf numFmtId="38" fontId="23" fillId="0" borderId="75" xfId="35" applyFont="1" applyBorder="1" applyProtection="1"/>
    <xf numFmtId="38" fontId="23" fillId="0" borderId="74" xfId="35" applyFont="1" applyBorder="1" applyProtection="1"/>
    <xf numFmtId="38" fontId="23" fillId="0" borderId="30" xfId="35" applyFont="1" applyBorder="1" applyAlignment="1" applyProtection="1">
      <alignment vertical="center"/>
    </xf>
    <xf numFmtId="38" fontId="6" fillId="0" borderId="30" xfId="35" applyFont="1" applyBorder="1" applyAlignment="1" applyProtection="1">
      <alignment vertical="center"/>
    </xf>
    <xf numFmtId="38" fontId="23" fillId="0" borderId="76" xfId="35" applyFont="1" applyBorder="1" applyProtection="1"/>
    <xf numFmtId="38" fontId="23" fillId="0" borderId="80" xfId="35" applyFont="1" applyBorder="1" applyProtection="1"/>
    <xf numFmtId="38" fontId="23" fillId="0" borderId="67" xfId="35" applyFont="1" applyBorder="1" applyProtection="1"/>
    <xf numFmtId="38" fontId="23" fillId="0" borderId="69" xfId="35" applyFont="1" applyBorder="1" applyProtection="1"/>
    <xf numFmtId="38" fontId="23" fillId="0" borderId="34" xfId="35" applyFont="1" applyBorder="1" applyProtection="1"/>
    <xf numFmtId="38" fontId="15" fillId="0" borderId="35" xfId="35" applyFont="1" applyBorder="1" applyProtection="1"/>
    <xf numFmtId="38" fontId="23" fillId="0" borderId="70" xfId="35" applyFont="1" applyBorder="1" applyProtection="1"/>
    <xf numFmtId="38" fontId="23" fillId="0" borderId="33" xfId="35" applyFont="1" applyBorder="1" applyProtection="1"/>
    <xf numFmtId="38" fontId="22" fillId="0" borderId="33" xfId="35" applyFont="1" applyBorder="1" applyProtection="1"/>
    <xf numFmtId="38" fontId="23" fillId="0" borderId="58" xfId="35" applyFont="1" applyBorder="1" applyProtection="1"/>
    <xf numFmtId="38" fontId="23" fillId="0" borderId="72" xfId="35" applyFont="1" applyBorder="1" applyProtection="1"/>
    <xf numFmtId="38" fontId="23" fillId="0" borderId="73" xfId="35" applyFont="1" applyBorder="1" applyProtection="1"/>
    <xf numFmtId="38" fontId="23" fillId="0" borderId="35" xfId="35" applyFont="1" applyBorder="1" applyProtection="1"/>
    <xf numFmtId="38" fontId="22" fillId="0" borderId="35" xfId="35" applyFont="1" applyBorder="1" applyProtection="1"/>
    <xf numFmtId="38" fontId="22" fillId="0" borderId="36" xfId="35" applyFont="1" applyBorder="1" applyProtection="1"/>
    <xf numFmtId="38" fontId="23" fillId="0" borderId="38" xfId="35" applyFont="1" applyBorder="1" applyProtection="1"/>
    <xf numFmtId="38" fontId="23" fillId="0" borderId="79" xfId="35" applyFont="1" applyBorder="1" applyProtection="1"/>
    <xf numFmtId="38" fontId="23" fillId="0" borderId="32" xfId="35" applyFont="1" applyBorder="1" applyProtection="1"/>
    <xf numFmtId="38" fontId="18" fillId="0" borderId="0" xfId="35" applyFont="1" applyProtection="1"/>
    <xf numFmtId="38" fontId="42" fillId="0" borderId="0" xfId="35" applyFont="1" applyProtection="1"/>
    <xf numFmtId="38" fontId="47" fillId="0" borderId="0" xfId="35" applyFont="1" applyProtection="1"/>
    <xf numFmtId="38" fontId="6" fillId="0" borderId="71" xfId="35" applyFont="1" applyBorder="1" applyAlignment="1" applyProtection="1">
      <alignment vertical="center"/>
    </xf>
    <xf numFmtId="38" fontId="86" fillId="0" borderId="26" xfId="35" applyFont="1" applyBorder="1" applyProtection="1"/>
    <xf numFmtId="38" fontId="86" fillId="0" borderId="27" xfId="35" applyFont="1" applyBorder="1" applyAlignment="1" applyProtection="1">
      <alignment vertical="center"/>
    </xf>
    <xf numFmtId="38" fontId="4" fillId="0" borderId="65" xfId="35" applyFont="1" applyBorder="1" applyProtection="1"/>
    <xf numFmtId="38" fontId="1" fillId="0" borderId="58" xfId="35" applyBorder="1" applyProtection="1"/>
    <xf numFmtId="38" fontId="1" fillId="0" borderId="74" xfId="35" applyBorder="1" applyProtection="1"/>
    <xf numFmtId="38" fontId="15" fillId="0" borderId="54" xfId="35" applyFont="1" applyBorder="1" applyProtection="1"/>
    <xf numFmtId="38" fontId="86" fillId="0" borderId="36" xfId="35" applyFont="1" applyBorder="1" applyProtection="1"/>
    <xf numFmtId="38" fontId="49" fillId="0" borderId="0" xfId="35" applyFont="1" applyProtection="1"/>
    <xf numFmtId="38" fontId="76" fillId="0" borderId="62" xfId="35" applyFont="1" applyBorder="1" applyProtection="1"/>
    <xf numFmtId="38" fontId="6" fillId="0" borderId="74" xfId="36" applyBorder="1" applyProtection="1"/>
    <xf numFmtId="38" fontId="3" fillId="0" borderId="20" xfId="36" applyFont="1" applyBorder="1" applyProtection="1"/>
    <xf numFmtId="38" fontId="6" fillId="0" borderId="30" xfId="36" applyBorder="1" applyProtection="1"/>
    <xf numFmtId="38" fontId="4" fillId="0" borderId="37" xfId="36" applyFont="1" applyBorder="1" applyProtection="1"/>
    <xf numFmtId="38" fontId="6" fillId="0" borderId="75" xfId="36" applyBorder="1" applyProtection="1"/>
    <xf numFmtId="38" fontId="12" fillId="0" borderId="93" xfId="35" applyFont="1" applyBorder="1" applyProtection="1"/>
    <xf numFmtId="38" fontId="12" fillId="0" borderId="40" xfId="35" applyFont="1" applyBorder="1" applyProtection="1"/>
    <xf numFmtId="38" fontId="6" fillId="0" borderId="40" xfId="35" applyFont="1" applyBorder="1" applyProtection="1"/>
    <xf numFmtId="38" fontId="6" fillId="0" borderId="43" xfId="35" applyFont="1" applyBorder="1" applyProtection="1"/>
    <xf numFmtId="38" fontId="6" fillId="0" borderId="65" xfId="35" applyFont="1" applyBorder="1" applyProtection="1"/>
    <xf numFmtId="38" fontId="22" fillId="0" borderId="65" xfId="35" applyFont="1" applyBorder="1" applyProtection="1"/>
    <xf numFmtId="38" fontId="6" fillId="0" borderId="74" xfId="35" applyFont="1" applyFill="1" applyBorder="1" applyProtection="1"/>
    <xf numFmtId="38" fontId="3" fillId="0" borderId="20" xfId="35" applyFont="1" applyFill="1" applyBorder="1" applyProtection="1"/>
    <xf numFmtId="38" fontId="6" fillId="0" borderId="30" xfId="35" applyFont="1" applyFill="1" applyBorder="1" applyProtection="1"/>
    <xf numFmtId="38" fontId="4" fillId="0" borderId="37" xfId="35" applyFont="1" applyFill="1" applyBorder="1" applyProtection="1"/>
    <xf numFmtId="38" fontId="6" fillId="0" borderId="75" xfId="35" applyFont="1" applyFill="1" applyBorder="1" applyProtection="1"/>
    <xf numFmtId="38" fontId="3" fillId="0" borderId="24" xfId="35" applyFont="1" applyFill="1" applyBorder="1" applyProtection="1"/>
    <xf numFmtId="38" fontId="3" fillId="0" borderId="39" xfId="35" applyFont="1" applyBorder="1" applyAlignment="1" applyProtection="1">
      <alignment vertical="center"/>
    </xf>
    <xf numFmtId="38" fontId="6" fillId="0" borderId="38" xfId="35" applyFont="1" applyBorder="1" applyProtection="1"/>
    <xf numFmtId="38" fontId="6" fillId="0" borderId="79" xfId="35" applyFont="1" applyBorder="1" applyProtection="1"/>
    <xf numFmtId="38" fontId="10" fillId="0" borderId="53" xfId="35" applyFont="1" applyBorder="1" applyProtection="1"/>
    <xf numFmtId="38" fontId="10" fillId="0" borderId="94" xfId="35" applyFont="1" applyBorder="1" applyProtection="1"/>
    <xf numFmtId="38" fontId="10" fillId="0" borderId="28" xfId="35" applyFont="1" applyBorder="1" applyProtection="1"/>
    <xf numFmtId="38" fontId="12" fillId="0" borderId="26" xfId="35" applyFont="1" applyBorder="1" applyProtection="1"/>
    <xf numFmtId="38" fontId="4" fillId="0" borderId="42" xfId="35" applyFont="1" applyBorder="1" applyProtection="1"/>
    <xf numFmtId="38" fontId="15" fillId="0" borderId="62" xfId="35" applyFont="1" applyBorder="1" applyProtection="1"/>
    <xf numFmtId="49" fontId="43" fillId="0" borderId="0" xfId="35" applyNumberFormat="1" applyFont="1" applyAlignment="1" applyProtection="1">
      <alignment horizontal="center"/>
    </xf>
    <xf numFmtId="38" fontId="15" fillId="0" borderId="26" xfId="35" applyFont="1" applyBorder="1" applyAlignment="1" applyProtection="1">
      <alignment horizontal="center" shrinkToFit="1"/>
    </xf>
    <xf numFmtId="38" fontId="15" fillId="0" borderId="43" xfId="35" applyFont="1" applyBorder="1" applyProtection="1"/>
    <xf numFmtId="38" fontId="15" fillId="0" borderId="50" xfId="35" applyFont="1" applyBorder="1" applyProtection="1"/>
    <xf numFmtId="38" fontId="15" fillId="0" borderId="78" xfId="35" applyFont="1" applyBorder="1" applyProtection="1"/>
    <xf numFmtId="38" fontId="12" fillId="0" borderId="69" xfId="35" applyFont="1" applyBorder="1" applyProtection="1"/>
    <xf numFmtId="38" fontId="70" fillId="0" borderId="0" xfId="35" applyFont="1" applyProtection="1"/>
    <xf numFmtId="38" fontId="4" fillId="0" borderId="61" xfId="35" applyFont="1" applyBorder="1" applyProtection="1"/>
    <xf numFmtId="38" fontId="4" fillId="0" borderId="78" xfId="35" applyFont="1" applyBorder="1" applyProtection="1"/>
    <xf numFmtId="38" fontId="12" fillId="0" borderId="70" xfId="35" applyFont="1" applyBorder="1" applyProtection="1"/>
    <xf numFmtId="38" fontId="17" fillId="0" borderId="0" xfId="35" applyFont="1" applyProtection="1"/>
    <xf numFmtId="38" fontId="3" fillId="0" borderId="52" xfId="35" applyFont="1" applyBorder="1" applyAlignment="1" applyProtection="1">
      <alignment vertical="center"/>
    </xf>
    <xf numFmtId="38" fontId="6" fillId="0" borderId="32" xfId="35" applyFont="1" applyBorder="1" applyAlignment="1" applyProtection="1">
      <alignment vertical="center"/>
    </xf>
    <xf numFmtId="38" fontId="6" fillId="0" borderId="74" xfId="35" applyFont="1" applyBorder="1" applyAlignment="1" applyProtection="1"/>
    <xf numFmtId="38" fontId="6" fillId="0" borderId="76" xfId="35" applyFont="1" applyBorder="1" applyAlignment="1" applyProtection="1"/>
    <xf numFmtId="38" fontId="6" fillId="0" borderId="67" xfId="35" applyFont="1" applyBorder="1" applyAlignment="1" applyProtection="1">
      <alignment vertical="center"/>
    </xf>
    <xf numFmtId="38" fontId="15" fillId="0" borderId="56" xfId="35" applyFont="1" applyBorder="1" applyProtection="1"/>
    <xf numFmtId="38" fontId="6" fillId="0" borderId="80" xfId="35" applyFont="1" applyBorder="1" applyAlignment="1" applyProtection="1"/>
    <xf numFmtId="38" fontId="6" fillId="0" borderId="38" xfId="35" applyFont="1" applyBorder="1" applyAlignment="1" applyProtection="1">
      <alignment vertical="center"/>
    </xf>
    <xf numFmtId="38" fontId="6" fillId="0" borderId="69" xfId="35" applyFont="1" applyBorder="1" applyAlignment="1" applyProtection="1">
      <alignment vertical="center"/>
    </xf>
    <xf numFmtId="38" fontId="10" fillId="0" borderId="40" xfId="35" applyFont="1" applyBorder="1" applyAlignment="1" applyProtection="1">
      <alignment vertical="center"/>
    </xf>
    <xf numFmtId="38" fontId="6" fillId="0" borderId="80" xfId="35" applyFont="1" applyBorder="1" applyAlignment="1" applyProtection="1">
      <alignment vertical="center"/>
    </xf>
    <xf numFmtId="38" fontId="3" fillId="0" borderId="80" xfId="35" applyFont="1" applyBorder="1" applyAlignment="1" applyProtection="1">
      <alignment vertical="center"/>
    </xf>
    <xf numFmtId="38" fontId="15" fillId="0" borderId="29" xfId="35" applyFont="1" applyBorder="1" applyAlignment="1" applyProtection="1">
      <alignment horizontal="center" vertical="center"/>
    </xf>
    <xf numFmtId="38" fontId="6" fillId="0" borderId="73" xfId="35" applyFont="1" applyBorder="1" applyAlignment="1" applyProtection="1">
      <alignment vertical="center"/>
    </xf>
    <xf numFmtId="38" fontId="15" fillId="0" borderId="42" xfId="35" applyFont="1" applyBorder="1" applyProtection="1"/>
    <xf numFmtId="38" fontId="75" fillId="0" borderId="74" xfId="35" applyFont="1" applyBorder="1" applyProtection="1"/>
    <xf numFmtId="38" fontId="75" fillId="0" borderId="66" xfId="35" applyFont="1" applyBorder="1" applyProtection="1"/>
    <xf numFmtId="38" fontId="10" fillId="0" borderId="35" xfId="35" applyFont="1" applyBorder="1" applyProtection="1"/>
    <xf numFmtId="38" fontId="73" fillId="0" borderId="35" xfId="35" applyFont="1" applyBorder="1" applyProtection="1"/>
    <xf numFmtId="38" fontId="78" fillId="0" borderId="0" xfId="35" applyFont="1" applyProtection="1"/>
    <xf numFmtId="38" fontId="79" fillId="0" borderId="0" xfId="35" applyFont="1" applyProtection="1"/>
    <xf numFmtId="38" fontId="1" fillId="0" borderId="79" xfId="35" applyBorder="1" applyProtection="1"/>
    <xf numFmtId="38" fontId="1" fillId="0" borderId="30" xfId="35" applyFill="1" applyBorder="1" applyProtection="1"/>
    <xf numFmtId="38" fontId="1" fillId="0" borderId="77" xfId="35" applyBorder="1" applyProtection="1"/>
    <xf numFmtId="38" fontId="6" fillId="0" borderId="80" xfId="35" applyFont="1" applyBorder="1" applyProtection="1"/>
    <xf numFmtId="38" fontId="3" fillId="0" borderId="0" xfId="35" applyFont="1" applyFill="1" applyProtection="1"/>
    <xf numFmtId="38" fontId="4" fillId="0" borderId="0" xfId="35" applyFont="1" applyFill="1" applyProtection="1"/>
    <xf numFmtId="38" fontId="1" fillId="0" borderId="0" xfId="35" applyFill="1" applyProtection="1"/>
    <xf numFmtId="49" fontId="30" fillId="0" borderId="0" xfId="35" applyNumberFormat="1" applyFont="1" applyFill="1" applyAlignment="1" applyProtection="1">
      <alignment horizontal="center"/>
    </xf>
    <xf numFmtId="38" fontId="18" fillId="0" borderId="0" xfId="35" applyFont="1" applyFill="1" applyProtection="1"/>
    <xf numFmtId="38" fontId="42" fillId="0" borderId="0" xfId="35" applyFont="1" applyFill="1" applyProtection="1"/>
    <xf numFmtId="38" fontId="6" fillId="0" borderId="31" xfId="35" applyFont="1" applyBorder="1" applyProtection="1"/>
    <xf numFmtId="38" fontId="3" fillId="0" borderId="20" xfId="35" applyFont="1" applyBorder="1" applyAlignment="1" applyProtection="1">
      <alignment vertical="center"/>
      <protection locked="0"/>
    </xf>
    <xf numFmtId="38" fontId="0" fillId="0" borderId="30" xfId="35" applyFont="1" applyBorder="1" applyProtection="1"/>
    <xf numFmtId="0" fontId="4" fillId="0" borderId="29" xfId="0" applyFont="1" applyBorder="1"/>
    <xf numFmtId="0" fontId="4" fillId="0" borderId="18" xfId="0" applyFont="1" applyBorder="1"/>
    <xf numFmtId="49" fontId="4" fillId="0" borderId="0" xfId="0" applyNumberFormat="1" applyFont="1"/>
    <xf numFmtId="0" fontId="7" fillId="0" borderId="0" xfId="0" applyFont="1"/>
    <xf numFmtId="0" fontId="5" fillId="0" borderId="56" xfId="0" applyFont="1" applyBorder="1" applyAlignment="1">
      <alignment horizontal="left" vertical="center" textRotation="255"/>
    </xf>
    <xf numFmtId="0" fontId="4" fillId="0" borderId="57" xfId="0" applyFont="1" applyBorder="1"/>
    <xf numFmtId="0" fontId="4" fillId="0" borderId="57" xfId="0" applyFont="1" applyBorder="1" applyAlignment="1">
      <alignment horizontal="right" shrinkToFit="1"/>
    </xf>
    <xf numFmtId="0" fontId="0" fillId="0" borderId="56" xfId="0" applyBorder="1" applyAlignment="1">
      <alignment horizontal="left"/>
    </xf>
    <xf numFmtId="0" fontId="4" fillId="0" borderId="61" xfId="0" applyFont="1" applyBorder="1"/>
    <xf numFmtId="0" fontId="4" fillId="0" borderId="62" xfId="0" applyFont="1" applyBorder="1" applyAlignment="1">
      <alignment horizontal="right" shrinkToFit="1"/>
    </xf>
    <xf numFmtId="0" fontId="4" fillId="0" borderId="62" xfId="0" applyFont="1" applyBorder="1" applyAlignment="1">
      <alignment horizontal="center"/>
    </xf>
    <xf numFmtId="0" fontId="16" fillId="0" borderId="43" xfId="0" applyFont="1" applyBorder="1" applyAlignment="1">
      <alignment horizontal="right" vertical="center"/>
    </xf>
    <xf numFmtId="0" fontId="16" fillId="0" borderId="65" xfId="0" applyFont="1" applyBorder="1" applyAlignment="1">
      <alignment horizontal="right" vertical="center"/>
    </xf>
    <xf numFmtId="0" fontId="4" fillId="0" borderId="33" xfId="0" applyFont="1" applyBorder="1"/>
    <xf numFmtId="0" fontId="4" fillId="0" borderId="33" xfId="0" applyFont="1" applyBorder="1" applyAlignment="1">
      <alignment horizontal="right"/>
    </xf>
    <xf numFmtId="0" fontId="4" fillId="0" borderId="65" xfId="0" applyFont="1" applyBorder="1"/>
    <xf numFmtId="0" fontId="4" fillId="0" borderId="62" xfId="0" applyFont="1" applyBorder="1" applyAlignment="1">
      <alignment horizontal="right"/>
    </xf>
    <xf numFmtId="0" fontId="4" fillId="0" borderId="62" xfId="0" applyFont="1" applyBorder="1"/>
    <xf numFmtId="0" fontId="4" fillId="0" borderId="37" xfId="0" applyFont="1" applyBorder="1"/>
    <xf numFmtId="0" fontId="16" fillId="0" borderId="35" xfId="0" applyFont="1" applyBorder="1" applyAlignment="1">
      <alignment horizontal="right" vertical="center"/>
    </xf>
    <xf numFmtId="0" fontId="4" fillId="0" borderId="35" xfId="0" applyFont="1" applyBorder="1" applyAlignment="1">
      <alignment horizontal="center"/>
    </xf>
    <xf numFmtId="0" fontId="4" fillId="0" borderId="35" xfId="0" applyFont="1" applyBorder="1"/>
    <xf numFmtId="0" fontId="16" fillId="0" borderId="0" xfId="0" applyFont="1"/>
    <xf numFmtId="0" fontId="4" fillId="0" borderId="18" xfId="0" applyFont="1" applyBorder="1" applyAlignment="1">
      <alignment horizontal="left" shrinkToFit="1"/>
    </xf>
    <xf numFmtId="0" fontId="4" fillId="0" borderId="31" xfId="0" applyFont="1" applyBorder="1" applyAlignment="1">
      <alignment shrinkToFit="1"/>
    </xf>
    <xf numFmtId="0" fontId="4" fillId="0" borderId="31" xfId="0" applyFont="1" applyBorder="1"/>
    <xf numFmtId="0" fontId="4" fillId="0" borderId="42" xfId="0" applyFont="1" applyBorder="1"/>
    <xf numFmtId="0" fontId="4" fillId="0" borderId="33" xfId="0" applyFont="1" applyBorder="1" applyAlignment="1">
      <alignment shrinkToFit="1"/>
    </xf>
    <xf numFmtId="0" fontId="5" fillId="0" borderId="56" xfId="0" applyFont="1" applyBorder="1" applyAlignment="1">
      <alignment horizontal="center" vertical="center" textRotation="255"/>
    </xf>
    <xf numFmtId="0" fontId="4" fillId="0" borderId="50" xfId="0" applyFont="1" applyBorder="1"/>
    <xf numFmtId="0" fontId="6" fillId="0" borderId="56" xfId="0" applyFont="1" applyBorder="1" applyAlignment="1">
      <alignment horizontal="center" vertical="center" textRotation="255"/>
    </xf>
    <xf numFmtId="0" fontId="4" fillId="0" borderId="78" xfId="0" applyFont="1" applyBorder="1" applyAlignment="1">
      <alignment horizontal="center"/>
    </xf>
    <xf numFmtId="0" fontId="4" fillId="0" borderId="61" xfId="0" applyFont="1" applyBorder="1" applyAlignment="1">
      <alignment horizontal="left" vertical="center" shrinkToFit="1"/>
    </xf>
    <xf numFmtId="0" fontId="4" fillId="0" borderId="79" xfId="0" applyFont="1" applyBorder="1" applyAlignment="1">
      <alignment horizontal="left" vertical="center"/>
    </xf>
    <xf numFmtId="0" fontId="4" fillId="0" borderId="81" xfId="0" applyFont="1" applyBorder="1"/>
    <xf numFmtId="0" fontId="4" fillId="0" borderId="62" xfId="0" applyFont="1" applyBorder="1" applyAlignment="1">
      <alignment shrinkToFit="1"/>
    </xf>
    <xf numFmtId="0" fontId="0" fillId="0" borderId="54" xfId="0" applyBorder="1" applyAlignment="1">
      <alignment horizontal="left"/>
    </xf>
    <xf numFmtId="0" fontId="4" fillId="0" borderId="65" xfId="0" applyFont="1" applyBorder="1" applyAlignment="1">
      <alignment horizontal="right"/>
    </xf>
    <xf numFmtId="38" fontId="3" fillId="0" borderId="27" xfId="35" applyFont="1" applyBorder="1" applyProtection="1">
      <protection locked="0"/>
    </xf>
    <xf numFmtId="0" fontId="18" fillId="0" borderId="37" xfId="0" applyFont="1" applyBorder="1" applyAlignment="1">
      <alignment horizontal="right"/>
    </xf>
    <xf numFmtId="0" fontId="0" fillId="0" borderId="56" xfId="0" applyBorder="1" applyAlignment="1">
      <alignment horizontal="center" vertical="center" textRotation="255"/>
    </xf>
    <xf numFmtId="0" fontId="15" fillId="0" borderId="31" xfId="0" applyFont="1" applyBorder="1"/>
    <xf numFmtId="0" fontId="15" fillId="0" borderId="33" xfId="0" applyFont="1" applyBorder="1" applyAlignment="1">
      <alignment shrinkToFit="1"/>
    </xf>
    <xf numFmtId="0" fontId="40" fillId="0" borderId="33" xfId="0" applyFont="1" applyBorder="1" applyAlignment="1">
      <alignment shrinkToFit="1"/>
    </xf>
    <xf numFmtId="0" fontId="16" fillId="0" borderId="31" xfId="0" applyFont="1" applyBorder="1" applyAlignment="1">
      <alignment shrinkToFit="1"/>
    </xf>
    <xf numFmtId="0" fontId="4" fillId="0" borderId="78" xfId="0" applyFont="1" applyBorder="1"/>
    <xf numFmtId="0" fontId="0" fillId="0" borderId="85" xfId="0" applyBorder="1" applyAlignment="1">
      <alignment horizontal="center" vertical="center" textRotation="255"/>
    </xf>
    <xf numFmtId="0" fontId="4" fillId="0" borderId="86" xfId="0" applyFont="1" applyBorder="1"/>
    <xf numFmtId="0" fontId="4" fillId="0" borderId="87" xfId="0" applyFont="1" applyBorder="1"/>
    <xf numFmtId="0" fontId="19" fillId="0" borderId="0" xfId="0" applyFont="1"/>
    <xf numFmtId="0" fontId="0" fillId="0" borderId="65" xfId="0" applyBorder="1" applyAlignment="1">
      <alignment horizontal="right" vertical="center"/>
    </xf>
    <xf numFmtId="0" fontId="15" fillId="0" borderId="57" xfId="0" applyFont="1" applyBorder="1"/>
    <xf numFmtId="0" fontId="4" fillId="0" borderId="31" xfId="0" applyFont="1" applyBorder="1" applyAlignment="1">
      <alignment horizontal="center"/>
    </xf>
    <xf numFmtId="0" fontId="15" fillId="0" borderId="30" xfId="0" applyFont="1" applyBorder="1"/>
    <xf numFmtId="0" fontId="15" fillId="0" borderId="52" xfId="0" applyFont="1" applyBorder="1" applyAlignment="1">
      <alignment horizontal="left" vertical="center"/>
    </xf>
    <xf numFmtId="0" fontId="15" fillId="0" borderId="65" xfId="0" applyFont="1" applyBorder="1"/>
    <xf numFmtId="0" fontId="0" fillId="0" borderId="54" xfId="0" applyBorder="1" applyAlignment="1">
      <alignment horizontal="center" vertical="center" textRotation="255"/>
    </xf>
    <xf numFmtId="0" fontId="0" fillId="0" borderId="26" xfId="0" applyBorder="1" applyAlignment="1">
      <alignment vertical="center"/>
    </xf>
    <xf numFmtId="0" fontId="4" fillId="0" borderId="35" xfId="0" applyFont="1" applyBorder="1" applyAlignment="1">
      <alignment horizontal="right"/>
    </xf>
    <xf numFmtId="0" fontId="0" fillId="0" borderId="29" xfId="0" applyBorder="1" applyAlignment="1">
      <alignment horizontal="center" vertical="center" textRotation="255"/>
    </xf>
    <xf numFmtId="0" fontId="0" fillId="0" borderId="18" xfId="0" applyBorder="1" applyAlignment="1">
      <alignment vertical="center"/>
    </xf>
    <xf numFmtId="0" fontId="4" fillId="0" borderId="57" xfId="0" applyFont="1" applyBorder="1" applyAlignment="1">
      <alignment shrinkToFit="1"/>
    </xf>
    <xf numFmtId="0" fontId="15" fillId="0" borderId="24" xfId="0" applyFont="1" applyBorder="1"/>
    <xf numFmtId="0" fontId="5" fillId="0" borderId="54" xfId="0" applyFont="1" applyBorder="1" applyAlignment="1">
      <alignment horizontal="center" vertical="center" textRotation="255"/>
    </xf>
    <xf numFmtId="0" fontId="4" fillId="0" borderId="21" xfId="0" applyFont="1" applyBorder="1"/>
    <xf numFmtId="0" fontId="0" fillId="0" borderId="0" xfId="0" applyAlignment="1">
      <alignment vertical="center"/>
    </xf>
    <xf numFmtId="0" fontId="15" fillId="0" borderId="27" xfId="0" applyFont="1" applyBorder="1"/>
    <xf numFmtId="0" fontId="16" fillId="0" borderId="18" xfId="0" applyFont="1" applyBorder="1"/>
    <xf numFmtId="0" fontId="15" fillId="0" borderId="0" xfId="0" applyFont="1"/>
    <xf numFmtId="0" fontId="4" fillId="0" borderId="0" xfId="0" applyFont="1" applyAlignment="1">
      <alignment vertical="center" shrinkToFit="1"/>
    </xf>
    <xf numFmtId="0" fontId="0" fillId="0" borderId="0" xfId="0" applyAlignment="1">
      <alignment shrinkToFit="1"/>
    </xf>
    <xf numFmtId="0" fontId="4" fillId="0" borderId="61" xfId="0" applyFont="1" applyBorder="1" applyAlignment="1">
      <alignment vertical="center" shrinkToFit="1"/>
    </xf>
    <xf numFmtId="0" fontId="16" fillId="0" borderId="23" xfId="0" applyFont="1" applyBorder="1" applyAlignment="1">
      <alignment vertical="center"/>
    </xf>
    <xf numFmtId="0" fontId="16" fillId="0" borderId="39" xfId="0" applyFont="1" applyBorder="1" applyAlignment="1">
      <alignment vertical="center"/>
    </xf>
    <xf numFmtId="0" fontId="4" fillId="0" borderId="61" xfId="0" applyFont="1" applyBorder="1" applyAlignment="1">
      <alignment horizontal="center"/>
    </xf>
    <xf numFmtId="0" fontId="4" fillId="0" borderId="26" xfId="0" applyFont="1" applyBorder="1" applyAlignment="1">
      <alignment vertical="center"/>
    </xf>
    <xf numFmtId="0" fontId="4" fillId="0" borderId="43" xfId="0" applyFont="1" applyBorder="1"/>
    <xf numFmtId="0" fontId="5" fillId="0" borderId="0" xfId="0" applyFont="1" applyAlignment="1">
      <alignment horizontal="center" vertical="center" textRotation="255"/>
    </xf>
    <xf numFmtId="0" fontId="4" fillId="0" borderId="33" xfId="0" applyFont="1" applyBorder="1" applyAlignment="1">
      <alignment vertical="center"/>
    </xf>
    <xf numFmtId="0" fontId="15" fillId="0" borderId="41" xfId="0" applyFont="1" applyBorder="1" applyAlignment="1">
      <alignment vertical="center"/>
    </xf>
    <xf numFmtId="0" fontId="4" fillId="0" borderId="21" xfId="0" applyFont="1" applyBorder="1" applyAlignment="1">
      <alignment vertical="center"/>
    </xf>
    <xf numFmtId="0" fontId="4" fillId="0" borderId="54" xfId="0" applyFont="1" applyBorder="1"/>
    <xf numFmtId="0" fontId="0" fillId="0" borderId="43" xfId="0" applyBorder="1" applyAlignment="1">
      <alignment horizontal="center" vertical="center" textRotation="255"/>
    </xf>
    <xf numFmtId="0" fontId="4" fillId="0" borderId="35" xfId="0" applyFont="1" applyBorder="1" applyAlignment="1">
      <alignment vertical="center"/>
    </xf>
    <xf numFmtId="0" fontId="4" fillId="0" borderId="24" xfId="0" applyFont="1" applyBorder="1" applyAlignment="1">
      <alignment vertical="center"/>
    </xf>
    <xf numFmtId="0" fontId="4" fillId="0" borderId="39" xfId="0" applyFont="1" applyBorder="1"/>
    <xf numFmtId="0" fontId="4" fillId="0" borderId="51" xfId="0" applyFont="1" applyBorder="1" applyAlignment="1">
      <alignment vertical="center"/>
    </xf>
    <xf numFmtId="0" fontId="4" fillId="0" borderId="39" xfId="0" applyFont="1" applyBorder="1" applyAlignment="1">
      <alignment vertical="center"/>
    </xf>
    <xf numFmtId="0" fontId="46" fillId="0" borderId="31" xfId="0" applyFont="1" applyBorder="1"/>
    <xf numFmtId="0" fontId="18" fillId="0" borderId="0" xfId="0" applyFont="1"/>
    <xf numFmtId="0" fontId="15" fillId="0" borderId="18" xfId="0" applyFont="1" applyBorder="1" applyAlignment="1">
      <alignment vertical="center"/>
    </xf>
    <xf numFmtId="0" fontId="4" fillId="0" borderId="20" xfId="0" applyFont="1" applyBorder="1"/>
    <xf numFmtId="38" fontId="3" fillId="0" borderId="20" xfId="35" applyFont="1" applyBorder="1" applyAlignment="1" applyProtection="1">
      <alignment vertical="center"/>
    </xf>
    <xf numFmtId="0" fontId="16" fillId="0" borderId="24" xfId="0" applyFont="1" applyBorder="1"/>
    <xf numFmtId="0" fontId="16" fillId="0" borderId="33" xfId="0" applyFont="1" applyBorder="1" applyAlignment="1">
      <alignment shrinkToFit="1"/>
    </xf>
    <xf numFmtId="0" fontId="16" fillId="0" borderId="0" xfId="0" applyFont="1" applyAlignment="1">
      <alignment vertical="center"/>
    </xf>
    <xf numFmtId="0" fontId="0" fillId="0" borderId="0" xfId="0" applyAlignment="1">
      <alignment horizontal="center" vertical="center" textRotation="255"/>
    </xf>
    <xf numFmtId="0" fontId="4" fillId="0" borderId="0" xfId="0" applyFont="1" applyAlignment="1">
      <alignment vertical="center"/>
    </xf>
    <xf numFmtId="0" fontId="15" fillId="0" borderId="35" xfId="0" applyFont="1" applyBorder="1" applyAlignment="1">
      <alignment horizontal="right"/>
    </xf>
    <xf numFmtId="0" fontId="16" fillId="0" borderId="35" xfId="0" applyFont="1" applyBorder="1" applyAlignment="1">
      <alignment horizontal="right"/>
    </xf>
    <xf numFmtId="0" fontId="4" fillId="0" borderId="79" xfId="0" applyFont="1" applyBorder="1"/>
    <xf numFmtId="0" fontId="4" fillId="0" borderId="77" xfId="0" applyFont="1" applyBorder="1"/>
    <xf numFmtId="0" fontId="27" fillId="0" borderId="65" xfId="0" applyFont="1" applyBorder="1" applyAlignment="1">
      <alignment horizontal="right"/>
    </xf>
    <xf numFmtId="0" fontId="4" fillId="0" borderId="52" xfId="0" applyFont="1" applyBorder="1" applyAlignment="1">
      <alignment vertical="center"/>
    </xf>
    <xf numFmtId="0" fontId="6" fillId="0" borderId="54" xfId="0" applyFont="1" applyBorder="1" applyAlignment="1">
      <alignment horizontal="center" vertical="center" textRotation="255"/>
    </xf>
    <xf numFmtId="0" fontId="4" fillId="0" borderId="22" xfId="0" applyFont="1" applyBorder="1" applyAlignment="1">
      <alignment vertical="center"/>
    </xf>
    <xf numFmtId="0" fontId="4" fillId="0" borderId="18" xfId="0" applyFont="1" applyBorder="1" applyAlignment="1">
      <alignment horizontal="right"/>
    </xf>
    <xf numFmtId="0" fontId="4" fillId="0" borderId="43" xfId="0" applyFont="1" applyBorder="1" applyAlignment="1">
      <alignment horizontal="center" vertical="center" textRotation="255"/>
    </xf>
    <xf numFmtId="0" fontId="16" fillId="0" borderId="31" xfId="0" applyFont="1" applyBorder="1"/>
    <xf numFmtId="0" fontId="4" fillId="0" borderId="70" xfId="0" applyFont="1" applyBorder="1"/>
    <xf numFmtId="0" fontId="4" fillId="0" borderId="29" xfId="0" applyFont="1" applyBorder="1" applyAlignment="1">
      <alignment horizontal="center" vertical="center" textRotation="255"/>
    </xf>
    <xf numFmtId="0" fontId="4" fillId="0" borderId="18" xfId="0" applyFont="1" applyBorder="1" applyAlignment="1">
      <alignment vertical="center"/>
    </xf>
    <xf numFmtId="0" fontId="44" fillId="0" borderId="0" xfId="0" applyFont="1" applyAlignment="1">
      <alignment horizontal="left"/>
    </xf>
    <xf numFmtId="0" fontId="15" fillId="0" borderId="33" xfId="0" applyFont="1" applyBorder="1"/>
    <xf numFmtId="0" fontId="15" fillId="0" borderId="31" xfId="0" applyFont="1" applyBorder="1" applyAlignment="1">
      <alignment shrinkToFit="1"/>
    </xf>
    <xf numFmtId="0" fontId="27" fillId="0" borderId="35" xfId="0" applyFont="1" applyBorder="1" applyAlignment="1">
      <alignment horizontal="right"/>
    </xf>
    <xf numFmtId="0" fontId="4" fillId="0" borderId="51" xfId="0" applyFont="1" applyBorder="1"/>
    <xf numFmtId="0" fontId="4" fillId="0" borderId="24" xfId="0" applyFont="1" applyBorder="1"/>
    <xf numFmtId="0" fontId="27" fillId="0" borderId="18" xfId="0" applyFont="1" applyBorder="1" applyAlignment="1">
      <alignment horizontal="right"/>
    </xf>
    <xf numFmtId="0" fontId="4" fillId="0" borderId="73" xfId="0" applyFont="1" applyBorder="1"/>
    <xf numFmtId="0" fontId="4" fillId="0" borderId="56" xfId="0" applyFont="1" applyBorder="1"/>
    <xf numFmtId="0" fontId="4" fillId="0" borderId="68" xfId="0" applyFont="1" applyBorder="1"/>
    <xf numFmtId="0" fontId="4" fillId="0" borderId="25" xfId="0" applyFont="1" applyBorder="1" applyAlignment="1">
      <alignment vertical="center"/>
    </xf>
    <xf numFmtId="0" fontId="4" fillId="0" borderId="33" xfId="0" applyFont="1" applyBorder="1" applyAlignment="1">
      <alignment horizontal="left"/>
    </xf>
    <xf numFmtId="0" fontId="4" fillId="0" borderId="61" xfId="0" applyFont="1" applyBorder="1" applyAlignment="1">
      <alignment horizontal="left"/>
    </xf>
    <xf numFmtId="0" fontId="4" fillId="0" borderId="56" xfId="0" applyFont="1" applyBorder="1" applyAlignment="1">
      <alignment horizontal="center" vertical="center"/>
    </xf>
    <xf numFmtId="0" fontId="4" fillId="0" borderId="68" xfId="0" applyFont="1" applyBorder="1" applyAlignment="1">
      <alignment horizontal="center" vertical="center"/>
    </xf>
    <xf numFmtId="0" fontId="74" fillId="0" borderId="0" xfId="0" applyFont="1"/>
    <xf numFmtId="0" fontId="16" fillId="0" borderId="24" xfId="0" applyFont="1" applyBorder="1" applyAlignment="1">
      <alignment vertical="center"/>
    </xf>
    <xf numFmtId="0" fontId="0" fillId="0" borderId="21" xfId="0" applyBorder="1" applyAlignment="1">
      <alignment vertical="center"/>
    </xf>
    <xf numFmtId="0" fontId="26" fillId="0" borderId="43" xfId="0" applyFont="1" applyBorder="1" applyAlignment="1">
      <alignment horizontal="center" vertical="center" textRotation="255"/>
    </xf>
    <xf numFmtId="0" fontId="0" fillId="0" borderId="35" xfId="0" applyBorder="1" applyAlignment="1">
      <alignment vertical="center"/>
    </xf>
    <xf numFmtId="0" fontId="77" fillId="0" borderId="0" xfId="0" applyFont="1"/>
    <xf numFmtId="0" fontId="16" fillId="0" borderId="20" xfId="0" applyFont="1" applyBorder="1" applyAlignment="1">
      <alignment vertical="center" shrinkToFit="1"/>
    </xf>
    <xf numFmtId="0" fontId="4" fillId="0" borderId="21" xfId="0" applyFont="1" applyBorder="1" applyAlignment="1">
      <alignment vertical="center" shrinkToFit="1"/>
    </xf>
    <xf numFmtId="0" fontId="4" fillId="0" borderId="18" xfId="0" applyFont="1" applyBorder="1" applyAlignment="1">
      <alignment vertical="center" shrinkToFit="1"/>
    </xf>
    <xf numFmtId="0" fontId="4" fillId="0" borderId="39" xfId="0" applyFont="1" applyBorder="1" applyAlignment="1">
      <alignment vertical="center" shrinkToFit="1"/>
    </xf>
    <xf numFmtId="0" fontId="4" fillId="0" borderId="21" xfId="0" applyFont="1" applyBorder="1" applyAlignment="1">
      <alignment shrinkToFit="1"/>
    </xf>
    <xf numFmtId="0" fontId="4" fillId="0" borderId="35" xfId="0" applyFont="1" applyBorder="1" applyAlignment="1">
      <alignment vertical="center" shrinkToFit="1"/>
    </xf>
    <xf numFmtId="0" fontId="4" fillId="0" borderId="24" xfId="0" applyFont="1" applyBorder="1" applyAlignment="1">
      <alignment vertical="center" shrinkToFit="1"/>
    </xf>
    <xf numFmtId="0" fontId="4" fillId="0" borderId="51" xfId="0" applyFont="1" applyBorder="1" applyAlignment="1">
      <alignment vertical="center" shrinkToFit="1"/>
    </xf>
    <xf numFmtId="0" fontId="72" fillId="0" borderId="0" xfId="0" applyFont="1"/>
    <xf numFmtId="0" fontId="44" fillId="0" borderId="0" xfId="0" applyFont="1"/>
    <xf numFmtId="178" fontId="69" fillId="0" borderId="0" xfId="0" applyNumberFormat="1" applyFont="1" applyAlignment="1">
      <alignment horizontal="right"/>
    </xf>
    <xf numFmtId="38" fontId="26" fillId="0" borderId="43" xfId="35" applyFont="1" applyBorder="1" applyAlignment="1">
      <alignment horizontal="center"/>
    </xf>
    <xf numFmtId="38" fontId="26" fillId="0" borderId="36" xfId="35" applyFont="1" applyBorder="1" applyAlignment="1">
      <alignment horizontal="center"/>
    </xf>
    <xf numFmtId="177" fontId="8" fillId="0" borderId="56" xfId="0" applyNumberFormat="1" applyFont="1" applyBorder="1"/>
    <xf numFmtId="177" fontId="8" fillId="0" borderId="0" xfId="0" applyNumberFormat="1" applyFont="1"/>
    <xf numFmtId="177" fontId="8" fillId="0" borderId="25" xfId="0" applyNumberFormat="1" applyFont="1" applyBorder="1"/>
    <xf numFmtId="177" fontId="8" fillId="0" borderId="54" xfId="0" applyNumberFormat="1" applyFont="1" applyBorder="1"/>
    <xf numFmtId="177" fontId="8" fillId="0" borderId="65" xfId="0" applyNumberFormat="1" applyFont="1" applyBorder="1"/>
    <xf numFmtId="177" fontId="8" fillId="0" borderId="26" xfId="0" applyNumberFormat="1" applyFont="1" applyBorder="1"/>
    <xf numFmtId="0" fontId="22" fillId="0" borderId="18" xfId="35" applyNumberFormat="1" applyFont="1" applyBorder="1" applyAlignment="1">
      <alignment horizontal="right"/>
    </xf>
    <xf numFmtId="0" fontId="22" fillId="0" borderId="28" xfId="35" applyNumberFormat="1" applyFont="1" applyBorder="1" applyAlignment="1">
      <alignment horizontal="right"/>
    </xf>
    <xf numFmtId="38" fontId="8" fillId="0" borderId="95" xfId="0" applyNumberFormat="1" applyFont="1" applyBorder="1" applyAlignment="1">
      <alignment horizontal="center"/>
    </xf>
    <xf numFmtId="0" fontId="8" fillId="0" borderId="96" xfId="0" applyFont="1" applyBorder="1" applyAlignment="1">
      <alignment horizontal="center"/>
    </xf>
    <xf numFmtId="38" fontId="8" fillId="0" borderId="56" xfId="35" applyFont="1" applyBorder="1" applyAlignment="1">
      <alignment shrinkToFit="1"/>
    </xf>
    <xf numFmtId="38" fontId="8" fillId="0" borderId="0" xfId="35" applyFont="1" applyAlignment="1">
      <alignment shrinkToFit="1"/>
    </xf>
    <xf numFmtId="38" fontId="8" fillId="0" borderId="25" xfId="35" applyFont="1" applyBorder="1" applyAlignment="1">
      <alignment shrinkToFit="1"/>
    </xf>
    <xf numFmtId="38" fontId="8" fillId="0" borderId="54" xfId="35" applyFont="1" applyBorder="1" applyAlignment="1">
      <alignment shrinkToFit="1"/>
    </xf>
    <xf numFmtId="38" fontId="8" fillId="0" borderId="65" xfId="35" applyFont="1" applyBorder="1" applyAlignment="1">
      <alignment shrinkToFit="1"/>
    </xf>
    <xf numFmtId="38" fontId="8" fillId="0" borderId="26" xfId="35" applyFont="1" applyBorder="1" applyAlignment="1">
      <alignment shrinkToFit="1"/>
    </xf>
    <xf numFmtId="38" fontId="10" fillId="0" borderId="56" xfId="35" applyFont="1" applyBorder="1"/>
    <xf numFmtId="38" fontId="10" fillId="0" borderId="0" xfId="35" applyFont="1"/>
    <xf numFmtId="38" fontId="10" fillId="0" borderId="25" xfId="35" applyFont="1" applyBorder="1"/>
    <xf numFmtId="38" fontId="10" fillId="0" borderId="54" xfId="35" applyFont="1" applyBorder="1"/>
    <xf numFmtId="38" fontId="10" fillId="0" borderId="65" xfId="35" applyFont="1" applyBorder="1"/>
    <xf numFmtId="38" fontId="10" fillId="0" borderId="26" xfId="35" applyFont="1" applyBorder="1"/>
    <xf numFmtId="38" fontId="15" fillId="0" borderId="18" xfId="35" applyFont="1" applyBorder="1" applyAlignment="1">
      <alignment horizontal="center"/>
    </xf>
    <xf numFmtId="38" fontId="15" fillId="0" borderId="28" xfId="35" applyFont="1" applyBorder="1" applyAlignment="1">
      <alignment horizontal="center"/>
    </xf>
    <xf numFmtId="176" fontId="8" fillId="0" borderId="0" xfId="35" applyNumberFormat="1" applyFont="1" applyAlignment="1">
      <alignment horizontal="center"/>
    </xf>
    <xf numFmtId="176" fontId="8" fillId="0" borderId="25" xfId="35" applyNumberFormat="1" applyFont="1" applyBorder="1" applyAlignment="1">
      <alignment horizontal="center"/>
    </xf>
    <xf numFmtId="176" fontId="8" fillId="0" borderId="65" xfId="35" applyNumberFormat="1" applyFont="1" applyBorder="1" applyAlignment="1">
      <alignment horizontal="center"/>
    </xf>
    <xf numFmtId="176" fontId="8" fillId="0" borderId="26" xfId="35" applyNumberFormat="1" applyFont="1" applyBorder="1" applyAlignment="1">
      <alignment horizontal="center"/>
    </xf>
    <xf numFmtId="0" fontId="22" fillId="0" borderId="18" xfId="35" applyNumberFormat="1" applyFont="1" applyBorder="1"/>
    <xf numFmtId="0" fontId="25" fillId="0" borderId="18" xfId="0" applyFont="1" applyBorder="1"/>
    <xf numFmtId="0" fontId="25" fillId="0" borderId="28" xfId="0" applyFont="1" applyBorder="1"/>
    <xf numFmtId="38" fontId="8" fillId="0" borderId="56" xfId="35" applyFont="1" applyBorder="1"/>
    <xf numFmtId="0" fontId="8" fillId="0" borderId="0" xfId="0" applyFont="1"/>
    <xf numFmtId="0" fontId="8" fillId="0" borderId="25" xfId="0" applyFont="1" applyBorder="1"/>
    <xf numFmtId="0" fontId="8" fillId="0" borderId="54" xfId="0" applyFont="1" applyBorder="1"/>
    <xf numFmtId="0" fontId="8" fillId="0" borderId="65" xfId="0" applyFont="1" applyBorder="1"/>
    <xf numFmtId="0" fontId="8" fillId="0" borderId="26" xfId="0" applyFont="1" applyBorder="1"/>
    <xf numFmtId="0" fontId="5" fillId="0" borderId="28" xfId="0" applyFont="1" applyBorder="1" applyAlignment="1">
      <alignment horizontal="center" vertical="center" textRotation="255"/>
    </xf>
    <xf numFmtId="0" fontId="5" fillId="0" borderId="25" xfId="0" applyFont="1" applyBorder="1" applyAlignment="1">
      <alignment horizontal="center" vertical="center" textRotation="255"/>
    </xf>
    <xf numFmtId="0" fontId="5" fillId="0" borderId="26" xfId="0" applyFont="1" applyBorder="1" applyAlignment="1">
      <alignment horizontal="center" vertical="center" textRotation="255"/>
    </xf>
    <xf numFmtId="38" fontId="7" fillId="0" borderId="42" xfId="35" applyFont="1" applyBorder="1" applyAlignment="1" applyProtection="1">
      <alignment horizontal="center"/>
    </xf>
    <xf numFmtId="38" fontId="7" fillId="0" borderId="19" xfId="35" applyFont="1" applyBorder="1" applyAlignment="1" applyProtection="1">
      <alignment horizontal="center"/>
    </xf>
    <xf numFmtId="0" fontId="7" fillId="0" borderId="29" xfId="0" applyFont="1" applyBorder="1" applyAlignment="1">
      <alignment horizontal="center" vertical="center"/>
    </xf>
    <xf numFmtId="0" fontId="17" fillId="0" borderId="28" xfId="0" applyFont="1" applyBorder="1" applyAlignment="1">
      <alignment horizontal="center" vertical="center"/>
    </xf>
    <xf numFmtId="0" fontId="17" fillId="0" borderId="54" xfId="0" applyFont="1" applyBorder="1" applyAlignment="1">
      <alignment horizontal="center" vertical="center"/>
    </xf>
    <xf numFmtId="0" fontId="17" fillId="0" borderId="26" xfId="0" applyFont="1" applyBorder="1" applyAlignment="1">
      <alignment horizontal="center" vertical="center"/>
    </xf>
    <xf numFmtId="38" fontId="8" fillId="0" borderId="95" xfId="35" applyFont="1" applyBorder="1" applyAlignment="1" applyProtection="1">
      <alignment horizontal="center"/>
      <protection locked="0"/>
    </xf>
    <xf numFmtId="0" fontId="9" fillId="0" borderId="96" xfId="0" applyFont="1" applyBorder="1" applyAlignment="1" applyProtection="1">
      <alignment horizontal="center"/>
      <protection locked="0"/>
    </xf>
    <xf numFmtId="38" fontId="8" fillId="0" borderId="33" xfId="35" applyFont="1" applyBorder="1" applyProtection="1"/>
    <xf numFmtId="0" fontId="9" fillId="0" borderId="23" xfId="0" applyFont="1" applyBorder="1"/>
    <xf numFmtId="38" fontId="10" fillId="0" borderId="62" xfId="35" applyFont="1" applyBorder="1" applyProtection="1"/>
    <xf numFmtId="0" fontId="11" fillId="0" borderId="21" xfId="0" applyFont="1" applyBorder="1"/>
    <xf numFmtId="176" fontId="8" fillId="0" borderId="56" xfId="35" applyNumberFormat="1" applyFont="1" applyBorder="1" applyAlignment="1" applyProtection="1">
      <alignment horizontal="center"/>
      <protection locked="0"/>
    </xf>
    <xf numFmtId="176" fontId="8" fillId="0" borderId="0" xfId="35" applyNumberFormat="1" applyFont="1" applyAlignment="1" applyProtection="1">
      <alignment horizontal="center"/>
      <protection locked="0"/>
    </xf>
    <xf numFmtId="176" fontId="8" fillId="0" borderId="25" xfId="35" applyNumberFormat="1" applyFont="1" applyBorder="1" applyAlignment="1" applyProtection="1">
      <alignment horizontal="center"/>
      <protection locked="0"/>
    </xf>
    <xf numFmtId="176" fontId="8" fillId="0" borderId="54" xfId="35" applyNumberFormat="1" applyFont="1" applyBorder="1" applyAlignment="1" applyProtection="1">
      <alignment horizontal="center"/>
      <protection locked="0"/>
    </xf>
    <xf numFmtId="176" fontId="8" fillId="0" borderId="65" xfId="35" applyNumberFormat="1" applyFont="1" applyBorder="1" applyAlignment="1" applyProtection="1">
      <alignment horizontal="center"/>
      <protection locked="0"/>
    </xf>
    <xf numFmtId="176" fontId="8" fillId="0" borderId="26" xfId="35" applyNumberFormat="1" applyFont="1" applyBorder="1" applyAlignment="1" applyProtection="1">
      <alignment horizontal="center"/>
      <protection locked="0"/>
    </xf>
    <xf numFmtId="38" fontId="10" fillId="0" borderId="56" xfId="35" applyFont="1" applyBorder="1" applyAlignment="1" applyProtection="1">
      <alignment shrinkToFit="1"/>
      <protection locked="0"/>
    </xf>
    <xf numFmtId="0" fontId="10" fillId="0" borderId="0" xfId="0" applyFont="1" applyAlignment="1" applyProtection="1">
      <alignment shrinkToFit="1"/>
      <protection locked="0"/>
    </xf>
    <xf numFmtId="0" fontId="10" fillId="0" borderId="25" xfId="0" applyFont="1" applyBorder="1" applyAlignment="1" applyProtection="1">
      <alignment shrinkToFit="1"/>
      <protection locked="0"/>
    </xf>
    <xf numFmtId="0" fontId="10" fillId="0" borderId="54" xfId="0" applyFont="1" applyBorder="1" applyAlignment="1" applyProtection="1">
      <alignment shrinkToFit="1"/>
      <protection locked="0"/>
    </xf>
    <xf numFmtId="0" fontId="10" fillId="0" borderId="65" xfId="0" applyFont="1" applyBorder="1" applyAlignment="1" applyProtection="1">
      <alignment shrinkToFit="1"/>
      <protection locked="0"/>
    </xf>
    <xf numFmtId="0" fontId="10" fillId="0" borderId="26" xfId="0" applyFont="1" applyBorder="1" applyAlignment="1" applyProtection="1">
      <alignment shrinkToFit="1"/>
      <protection locked="0"/>
    </xf>
    <xf numFmtId="0" fontId="7" fillId="0" borderId="18" xfId="0" applyFont="1" applyBorder="1" applyAlignment="1">
      <alignment horizontal="center" vertical="center"/>
    </xf>
    <xf numFmtId="0" fontId="17" fillId="0" borderId="18" xfId="0" applyFont="1" applyBorder="1" applyAlignment="1">
      <alignment horizontal="center" vertical="center"/>
    </xf>
    <xf numFmtId="0" fontId="17" fillId="0" borderId="73" xfId="0" applyFont="1" applyBorder="1" applyAlignment="1">
      <alignment horizontal="center" vertical="center"/>
    </xf>
    <xf numFmtId="0" fontId="17" fillId="0" borderId="65" xfId="0" applyFont="1" applyBorder="1" applyAlignment="1">
      <alignment horizontal="center" vertical="center"/>
    </xf>
    <xf numFmtId="0" fontId="17" fillId="0" borderId="84" xfId="0" applyFont="1" applyBorder="1" applyAlignment="1">
      <alignment horizontal="center" vertical="center"/>
    </xf>
    <xf numFmtId="38" fontId="7" fillId="0" borderId="97" xfId="35" applyFont="1" applyBorder="1" applyAlignment="1" applyProtection="1">
      <alignment horizontal="center" vertical="center"/>
    </xf>
    <xf numFmtId="0" fontId="17" fillId="0" borderId="94" xfId="0" applyFont="1" applyBorder="1" applyAlignment="1">
      <alignment horizontal="center" vertical="center"/>
    </xf>
    <xf numFmtId="38" fontId="7" fillId="0" borderId="57" xfId="35" applyFont="1" applyBorder="1" applyAlignment="1" applyProtection="1">
      <alignment horizontal="center"/>
    </xf>
    <xf numFmtId="38" fontId="4" fillId="0" borderId="81" xfId="35" applyFont="1" applyBorder="1" applyAlignment="1" applyProtection="1">
      <alignment horizontal="center"/>
    </xf>
    <xf numFmtId="38" fontId="4" fillId="0" borderId="64" xfId="35" applyFont="1" applyBorder="1" applyAlignment="1" applyProtection="1">
      <alignment horizontal="center"/>
    </xf>
    <xf numFmtId="38" fontId="4" fillId="0" borderId="29" xfId="35" applyFont="1" applyBorder="1" applyAlignment="1" applyProtection="1">
      <alignment horizontal="left"/>
    </xf>
    <xf numFmtId="38" fontId="4" fillId="0" borderId="18" xfId="35" applyFont="1" applyBorder="1" applyAlignment="1" applyProtection="1">
      <alignment horizontal="left"/>
    </xf>
    <xf numFmtId="38" fontId="4" fillId="0" borderId="28" xfId="35" applyFont="1" applyBorder="1" applyAlignment="1" applyProtection="1">
      <alignment horizontal="left"/>
    </xf>
    <xf numFmtId="0" fontId="24" fillId="0" borderId="18" xfId="35" quotePrefix="1" applyNumberFormat="1" applyFont="1" applyBorder="1" applyProtection="1"/>
    <xf numFmtId="0" fontId="5" fillId="0" borderId="18" xfId="0" applyFont="1" applyBorder="1"/>
    <xf numFmtId="0" fontId="5" fillId="0" borderId="28" xfId="0" applyFont="1" applyBorder="1"/>
    <xf numFmtId="0" fontId="22" fillId="0" borderId="18" xfId="35" quotePrefix="1" applyNumberFormat="1" applyFont="1" applyBorder="1" applyProtection="1"/>
    <xf numFmtId="0" fontId="23" fillId="0" borderId="28" xfId="0" applyFont="1" applyBorder="1"/>
    <xf numFmtId="179" fontId="15" fillId="0" borderId="0" xfId="0" applyNumberFormat="1" applyFont="1" applyAlignment="1">
      <alignment horizontal="center" shrinkToFit="1"/>
    </xf>
    <xf numFmtId="179" fontId="15" fillId="0" borderId="25" xfId="0" applyNumberFormat="1" applyFont="1" applyBorder="1" applyAlignment="1">
      <alignment horizontal="center" shrinkToFit="1"/>
    </xf>
    <xf numFmtId="0" fontId="8" fillId="0" borderId="56" xfId="0" applyFont="1" applyBorder="1" applyAlignment="1" applyProtection="1">
      <alignment shrinkToFit="1"/>
      <protection locked="0"/>
    </xf>
    <xf numFmtId="0" fontId="8" fillId="0" borderId="0" xfId="0" applyFont="1" applyAlignment="1" applyProtection="1">
      <alignment shrinkToFit="1"/>
      <protection locked="0"/>
    </xf>
    <xf numFmtId="0" fontId="8" fillId="0" borderId="25" xfId="0" applyFont="1" applyBorder="1" applyAlignment="1" applyProtection="1">
      <alignment shrinkToFit="1"/>
      <protection locked="0"/>
    </xf>
    <xf numFmtId="0" fontId="8" fillId="0" borderId="54" xfId="0" applyFont="1" applyBorder="1" applyAlignment="1" applyProtection="1">
      <alignment shrinkToFit="1"/>
      <protection locked="0"/>
    </xf>
    <xf numFmtId="0" fontId="8" fillId="0" borderId="65" xfId="0" applyFont="1" applyBorder="1" applyAlignment="1" applyProtection="1">
      <alignment shrinkToFit="1"/>
      <protection locked="0"/>
    </xf>
    <xf numFmtId="0" fontId="8" fillId="0" borderId="26" xfId="0" applyFont="1" applyBorder="1" applyAlignment="1" applyProtection="1">
      <alignment shrinkToFit="1"/>
      <protection locked="0"/>
    </xf>
    <xf numFmtId="38" fontId="8" fillId="0" borderId="56" xfId="35" applyFont="1" applyBorder="1" applyAlignment="1" applyProtection="1">
      <alignment shrinkToFit="1"/>
      <protection locked="0"/>
    </xf>
    <xf numFmtId="0" fontId="14" fillId="0" borderId="0" xfId="0" applyFont="1" applyAlignment="1" applyProtection="1">
      <alignment shrinkToFit="1"/>
      <protection locked="0"/>
    </xf>
    <xf numFmtId="0" fontId="14" fillId="0" borderId="25" xfId="0" applyFont="1" applyBorder="1" applyAlignment="1" applyProtection="1">
      <alignment shrinkToFit="1"/>
      <protection locked="0"/>
    </xf>
    <xf numFmtId="0" fontId="14" fillId="0" borderId="54" xfId="0" applyFont="1" applyBorder="1" applyAlignment="1" applyProtection="1">
      <alignment shrinkToFit="1"/>
      <protection locked="0"/>
    </xf>
    <xf numFmtId="0" fontId="14" fillId="0" borderId="65" xfId="0" applyFont="1" applyBorder="1" applyAlignment="1" applyProtection="1">
      <alignment shrinkToFit="1"/>
      <protection locked="0"/>
    </xf>
    <xf numFmtId="0" fontId="14" fillId="0" borderId="26" xfId="0" applyFont="1" applyBorder="1" applyAlignment="1" applyProtection="1">
      <alignment shrinkToFit="1"/>
      <protection locked="0"/>
    </xf>
    <xf numFmtId="0" fontId="24" fillId="0" borderId="18" xfId="35" applyNumberFormat="1" applyFont="1" applyBorder="1" applyProtection="1"/>
    <xf numFmtId="0" fontId="13" fillId="0" borderId="0" xfId="0" applyFont="1" applyAlignment="1" applyProtection="1">
      <alignment shrinkToFit="1"/>
      <protection locked="0"/>
    </xf>
    <xf numFmtId="0" fontId="13" fillId="0" borderId="25" xfId="0" applyFont="1" applyBorder="1" applyAlignment="1" applyProtection="1">
      <alignment shrinkToFit="1"/>
      <protection locked="0"/>
    </xf>
    <xf numFmtId="0" fontId="13" fillId="0" borderId="54" xfId="0" applyFont="1" applyBorder="1" applyAlignment="1" applyProtection="1">
      <alignment shrinkToFit="1"/>
      <protection locked="0"/>
    </xf>
    <xf numFmtId="0" fontId="13" fillId="0" borderId="65" xfId="0" applyFont="1" applyBorder="1" applyAlignment="1" applyProtection="1">
      <alignment shrinkToFit="1"/>
      <protection locked="0"/>
    </xf>
    <xf numFmtId="0" fontId="13" fillId="0" borderId="26" xfId="0" applyFont="1" applyBorder="1" applyAlignment="1" applyProtection="1">
      <alignment shrinkToFit="1"/>
      <protection locked="0"/>
    </xf>
    <xf numFmtId="38" fontId="4" fillId="0" borderId="29" xfId="35" applyFont="1" applyBorder="1" applyProtection="1"/>
    <xf numFmtId="0" fontId="0" fillId="0" borderId="18" xfId="0" applyBorder="1"/>
    <xf numFmtId="0" fontId="0" fillId="0" borderId="28" xfId="0" applyBorder="1"/>
    <xf numFmtId="0" fontId="4" fillId="0" borderId="54" xfId="0" applyFont="1" applyBorder="1" applyAlignment="1">
      <alignment horizontal="center" vertical="center"/>
    </xf>
    <xf numFmtId="0" fontId="4" fillId="0" borderId="65" xfId="0" applyFont="1" applyBorder="1" applyAlignment="1">
      <alignment horizontal="center" vertical="center"/>
    </xf>
    <xf numFmtId="0" fontId="5" fillId="0" borderId="98" xfId="0" applyFont="1" applyBorder="1" applyAlignment="1">
      <alignment horizontal="center" vertical="center" textRotation="255"/>
    </xf>
    <xf numFmtId="0" fontId="5" fillId="0" borderId="29" xfId="0" applyFont="1" applyBorder="1" applyAlignment="1">
      <alignment horizontal="center" vertical="center" textRotation="255"/>
    </xf>
    <xf numFmtId="0" fontId="5" fillId="0" borderId="56" xfId="0" applyFont="1" applyBorder="1" applyAlignment="1">
      <alignment horizontal="center" vertical="center" textRotation="255"/>
    </xf>
    <xf numFmtId="0" fontId="5" fillId="0" borderId="54" xfId="0" applyFont="1" applyBorder="1" applyAlignment="1">
      <alignment horizontal="center" vertical="center" textRotation="255"/>
    </xf>
    <xf numFmtId="0" fontId="5" fillId="0" borderId="72" xfId="0" applyFont="1" applyBorder="1" applyAlignment="1">
      <alignment horizontal="center" vertical="center" textRotation="255"/>
    </xf>
    <xf numFmtId="0" fontId="5" fillId="0" borderId="67" xfId="0" applyFont="1" applyBorder="1" applyAlignment="1">
      <alignment horizontal="center" vertical="center" textRotation="255"/>
    </xf>
    <xf numFmtId="0" fontId="15" fillId="0" borderId="27" xfId="0" applyFont="1" applyBorder="1" applyAlignment="1">
      <alignment horizontal="left" vertical="center"/>
    </xf>
    <xf numFmtId="0" fontId="15" fillId="0" borderId="51" xfId="0" applyFont="1" applyBorder="1" applyAlignment="1">
      <alignment horizontal="left" vertical="center"/>
    </xf>
    <xf numFmtId="0" fontId="15" fillId="0" borderId="52" xfId="0" applyFont="1" applyBorder="1" applyAlignment="1">
      <alignment horizontal="left" vertical="center"/>
    </xf>
    <xf numFmtId="0" fontId="15" fillId="0" borderId="39" xfId="0" applyFont="1" applyBorder="1" applyAlignment="1">
      <alignment horizontal="left" vertical="center"/>
    </xf>
    <xf numFmtId="0" fontId="4" fillId="0" borderId="27" xfId="0" applyFont="1" applyBorder="1" applyAlignment="1">
      <alignment horizontal="left" vertical="center"/>
    </xf>
    <xf numFmtId="0" fontId="0" fillId="0" borderId="51" xfId="0" applyBorder="1" applyAlignment="1">
      <alignment horizontal="left" vertical="center"/>
    </xf>
    <xf numFmtId="0" fontId="0" fillId="0" borderId="52" xfId="0" applyBorder="1" applyAlignment="1">
      <alignment horizontal="left" vertical="center"/>
    </xf>
    <xf numFmtId="38" fontId="16" fillId="0" borderId="0" xfId="35" applyFont="1" applyAlignment="1" applyProtection="1">
      <alignment shrinkToFit="1"/>
    </xf>
    <xf numFmtId="0" fontId="18" fillId="0" borderId="0" xfId="0" applyFont="1" applyAlignment="1">
      <alignment shrinkToFit="1"/>
    </xf>
    <xf numFmtId="0" fontId="0" fillId="0" borderId="0" xfId="0" applyAlignment="1">
      <alignment shrinkToFit="1"/>
    </xf>
    <xf numFmtId="38" fontId="16" fillId="0" borderId="0" xfId="35" applyFont="1" applyAlignment="1" applyProtection="1">
      <alignment horizontal="left"/>
    </xf>
    <xf numFmtId="0" fontId="4" fillId="0" borderId="27" xfId="0" applyFont="1" applyBorder="1" applyAlignment="1">
      <alignment vertical="center"/>
    </xf>
    <xf numFmtId="0" fontId="0" fillId="0" borderId="52" xfId="0" applyBorder="1" applyAlignment="1">
      <alignment vertical="center"/>
    </xf>
    <xf numFmtId="0" fontId="0" fillId="0" borderId="56" xfId="0" applyBorder="1" applyAlignment="1">
      <alignment horizontal="center" vertical="center" textRotation="255"/>
    </xf>
    <xf numFmtId="0" fontId="0" fillId="0" borderId="54" xfId="0" applyBorder="1" applyAlignment="1">
      <alignment horizontal="center" vertical="center" textRotation="255"/>
    </xf>
    <xf numFmtId="0" fontId="4" fillId="0" borderId="39" xfId="0" applyFont="1" applyBorder="1" applyAlignment="1">
      <alignment horizontal="left" vertical="center"/>
    </xf>
    <xf numFmtId="0" fontId="4" fillId="0" borderId="51" xfId="0" applyFont="1" applyBorder="1" applyAlignment="1">
      <alignment horizontal="left" vertical="center"/>
    </xf>
    <xf numFmtId="0" fontId="4" fillId="0" borderId="39" xfId="0" applyFont="1" applyBorder="1" applyAlignment="1">
      <alignment vertical="center"/>
    </xf>
    <xf numFmtId="0" fontId="0" fillId="0" borderId="52" xfId="0" applyBorder="1"/>
    <xf numFmtId="0" fontId="4" fillId="0" borderId="52" xfId="0" applyFont="1" applyBorder="1" applyAlignment="1">
      <alignment horizontal="left" vertical="center"/>
    </xf>
    <xf numFmtId="0" fontId="16" fillId="0" borderId="39" xfId="0" applyFont="1" applyBorder="1" applyAlignment="1">
      <alignment vertical="center"/>
    </xf>
    <xf numFmtId="0" fontId="16" fillId="0" borderId="52" xfId="0" applyFont="1" applyBorder="1" applyAlignment="1">
      <alignment vertical="center"/>
    </xf>
    <xf numFmtId="0" fontId="16" fillId="0" borderId="27" xfId="0" applyFont="1" applyBorder="1" applyAlignment="1">
      <alignment horizontal="center" vertical="center" wrapText="1"/>
    </xf>
    <xf numFmtId="0" fontId="16" fillId="0" borderId="51" xfId="0" applyFont="1" applyBorder="1" applyAlignment="1">
      <alignment horizontal="center" vertical="center" wrapText="1"/>
    </xf>
    <xf numFmtId="0" fontId="16" fillId="0" borderId="52" xfId="0" applyFont="1" applyBorder="1" applyAlignment="1">
      <alignment horizontal="center" vertical="center" wrapText="1"/>
    </xf>
    <xf numFmtId="0" fontId="16" fillId="0" borderId="0" xfId="0" applyFont="1" applyAlignment="1">
      <alignment horizontal="left" vertical="center"/>
    </xf>
    <xf numFmtId="0" fontId="16" fillId="0" borderId="0" xfId="0" applyFont="1" applyAlignment="1">
      <alignment horizontal="left"/>
    </xf>
    <xf numFmtId="0" fontId="16" fillId="0" borderId="39" xfId="0" applyFont="1" applyBorder="1" applyAlignment="1">
      <alignment horizontal="left" vertical="center"/>
    </xf>
    <xf numFmtId="0" fontId="16" fillId="0" borderId="52" xfId="0" applyFont="1" applyBorder="1" applyAlignment="1">
      <alignment horizontal="left" vertical="center"/>
    </xf>
    <xf numFmtId="0" fontId="4" fillId="0" borderId="27" xfId="0" applyFont="1" applyBorder="1" applyAlignment="1">
      <alignment horizontal="left" vertical="center" shrinkToFit="1"/>
    </xf>
    <xf numFmtId="0" fontId="4" fillId="0" borderId="51" xfId="0" applyFont="1" applyBorder="1" applyAlignment="1">
      <alignment horizontal="left" vertical="center" shrinkToFit="1"/>
    </xf>
    <xf numFmtId="0" fontId="4" fillId="0" borderId="52" xfId="0" applyFont="1" applyBorder="1" applyAlignment="1">
      <alignment horizontal="left" vertical="center" shrinkToFit="1"/>
    </xf>
    <xf numFmtId="0" fontId="16" fillId="0" borderId="27" xfId="0" applyFont="1" applyBorder="1" applyAlignment="1">
      <alignment horizontal="left" vertical="center" wrapText="1"/>
    </xf>
    <xf numFmtId="0" fontId="16" fillId="0" borderId="51" xfId="0" applyFont="1" applyBorder="1" applyAlignment="1">
      <alignment horizontal="left" vertical="center" wrapText="1"/>
    </xf>
    <xf numFmtId="0" fontId="16" fillId="0" borderId="52" xfId="0" applyFont="1" applyBorder="1" applyAlignment="1">
      <alignment horizontal="left" vertical="center" wrapText="1"/>
    </xf>
    <xf numFmtId="0" fontId="16" fillId="0" borderId="39" xfId="0" applyFont="1" applyBorder="1" applyAlignment="1">
      <alignment vertical="center" shrinkToFit="1"/>
    </xf>
    <xf numFmtId="0" fontId="16" fillId="0" borderId="51" xfId="0" applyFont="1" applyBorder="1" applyAlignment="1">
      <alignment vertical="center" shrinkToFit="1"/>
    </xf>
    <xf numFmtId="0" fontId="16" fillId="0" borderId="52" xfId="0" applyFont="1" applyBorder="1" applyAlignment="1">
      <alignment vertical="center" shrinkToFit="1"/>
    </xf>
    <xf numFmtId="38" fontId="3" fillId="0" borderId="39" xfId="35" applyFont="1" applyFill="1" applyBorder="1" applyAlignment="1" applyProtection="1">
      <alignment horizontal="right" vertical="center"/>
      <protection locked="0"/>
    </xf>
    <xf numFmtId="38" fontId="3" fillId="0" borderId="52" xfId="35" applyFont="1" applyFill="1" applyBorder="1" applyAlignment="1" applyProtection="1">
      <alignment horizontal="right" vertical="center"/>
      <protection locked="0"/>
    </xf>
    <xf numFmtId="38" fontId="6" fillId="0" borderId="38" xfId="35" applyFont="1" applyFill="1" applyBorder="1" applyAlignment="1" applyProtection="1">
      <alignment horizontal="right" vertical="center"/>
    </xf>
    <xf numFmtId="38" fontId="6" fillId="0" borderId="32" xfId="35" applyFont="1" applyFill="1" applyBorder="1" applyAlignment="1" applyProtection="1">
      <alignment horizontal="right" vertical="center"/>
    </xf>
    <xf numFmtId="38" fontId="6" fillId="0" borderId="39" xfId="35" applyFont="1" applyFill="1" applyBorder="1" applyAlignment="1" applyProtection="1">
      <alignment horizontal="right" vertical="center"/>
    </xf>
    <xf numFmtId="38" fontId="6" fillId="0" borderId="52" xfId="35" applyFont="1" applyFill="1" applyBorder="1" applyAlignment="1" applyProtection="1">
      <alignment horizontal="right" vertical="center"/>
    </xf>
    <xf numFmtId="179" fontId="4" fillId="0" borderId="0" xfId="0" applyNumberFormat="1" applyFont="1" applyAlignment="1">
      <alignment horizontal="center" shrinkToFit="1"/>
    </xf>
    <xf numFmtId="179" fontId="4" fillId="0" borderId="25" xfId="0" applyNumberFormat="1" applyFont="1" applyBorder="1" applyAlignment="1">
      <alignment horizontal="center" shrinkToFit="1"/>
    </xf>
    <xf numFmtId="38" fontId="29" fillId="0" borderId="42" xfId="35" applyFont="1" applyBorder="1" applyAlignment="1" applyProtection="1">
      <alignment horizontal="center"/>
    </xf>
    <xf numFmtId="38" fontId="29" fillId="0" borderId="57" xfId="35" applyFont="1" applyBorder="1" applyAlignment="1" applyProtection="1">
      <alignment horizontal="center"/>
    </xf>
    <xf numFmtId="38" fontId="29" fillId="0" borderId="19" xfId="35" applyFont="1" applyBorder="1" applyAlignment="1" applyProtection="1">
      <alignment horizontal="center"/>
    </xf>
    <xf numFmtId="0" fontId="4" fillId="0" borderId="61" xfId="0" applyFont="1" applyBorder="1" applyAlignment="1">
      <alignment vertical="center"/>
    </xf>
    <xf numFmtId="0" fontId="0" fillId="0" borderId="33" xfId="0" applyBorder="1" applyAlignment="1">
      <alignment vertical="center"/>
    </xf>
    <xf numFmtId="38" fontId="6" fillId="0" borderId="80" xfId="35" applyFont="1" applyBorder="1" applyAlignment="1" applyProtection="1">
      <alignment horizontal="right" vertical="center"/>
    </xf>
    <xf numFmtId="38" fontId="6" fillId="0" borderId="76" xfId="35" applyFont="1" applyBorder="1" applyAlignment="1" applyProtection="1">
      <alignment horizontal="right" vertical="center"/>
    </xf>
    <xf numFmtId="38" fontId="3" fillId="0" borderId="39" xfId="35" applyFont="1" applyBorder="1" applyAlignment="1" applyProtection="1">
      <alignment vertical="center"/>
    </xf>
    <xf numFmtId="0" fontId="37" fillId="0" borderId="52" xfId="0" applyFont="1" applyBorder="1" applyAlignment="1">
      <alignment vertical="center"/>
    </xf>
    <xf numFmtId="0" fontId="4" fillId="0" borderId="61" xfId="0" applyFont="1" applyBorder="1" applyAlignment="1">
      <alignment horizontal="left" vertical="center" shrinkToFit="1"/>
    </xf>
    <xf numFmtId="0" fontId="4" fillId="0" borderId="33" xfId="0" applyFont="1" applyBorder="1" applyAlignment="1">
      <alignment horizontal="left" vertical="center" shrinkToFit="1"/>
    </xf>
    <xf numFmtId="38" fontId="6" fillId="0" borderId="80" xfId="35" applyFont="1" applyFill="1" applyBorder="1" applyAlignment="1" applyProtection="1">
      <alignment horizontal="right" vertical="center"/>
    </xf>
    <xf numFmtId="38" fontId="6" fillId="0" borderId="76" xfId="35" applyFont="1" applyFill="1" applyBorder="1" applyAlignment="1" applyProtection="1">
      <alignment horizontal="right" vertical="center"/>
    </xf>
    <xf numFmtId="38" fontId="87" fillId="0" borderId="39" xfId="35" applyFont="1" applyFill="1" applyBorder="1" applyAlignment="1" applyProtection="1">
      <alignment horizontal="right" vertical="center"/>
    </xf>
    <xf numFmtId="38" fontId="87" fillId="0" borderId="52" xfId="35" applyFont="1" applyFill="1" applyBorder="1" applyAlignment="1" applyProtection="1">
      <alignment horizontal="right" vertical="center"/>
    </xf>
    <xf numFmtId="0" fontId="16" fillId="0" borderId="0" xfId="0" applyFont="1" applyAlignment="1">
      <alignment horizontal="center"/>
    </xf>
    <xf numFmtId="38" fontId="3" fillId="0" borderId="39" xfId="35" applyFont="1" applyBorder="1" applyAlignment="1" applyProtection="1">
      <alignment horizontal="right" vertical="center"/>
      <protection locked="0"/>
    </xf>
    <xf numFmtId="38" fontId="3" fillId="0" borderId="52" xfId="35" applyFont="1" applyBorder="1" applyAlignment="1" applyProtection="1">
      <alignment horizontal="right" vertical="center"/>
      <protection locked="0"/>
    </xf>
    <xf numFmtId="0" fontId="4" fillId="0" borderId="52" xfId="0" applyFont="1" applyBorder="1" applyAlignment="1">
      <alignment vertical="center"/>
    </xf>
    <xf numFmtId="0" fontId="4" fillId="0" borderId="43" xfId="0" applyFont="1" applyBorder="1" applyAlignment="1">
      <alignment horizontal="right"/>
    </xf>
    <xf numFmtId="0" fontId="4" fillId="0" borderId="35" xfId="0" applyFont="1" applyBorder="1" applyAlignment="1">
      <alignment horizontal="right"/>
    </xf>
    <xf numFmtId="0" fontId="16" fillId="0" borderId="51" xfId="0" applyFont="1" applyBorder="1" applyAlignment="1">
      <alignment vertical="center"/>
    </xf>
    <xf numFmtId="0" fontId="18" fillId="0" borderId="51" xfId="0" applyFont="1" applyBorder="1" applyAlignment="1">
      <alignment vertical="center"/>
    </xf>
    <xf numFmtId="0" fontId="18" fillId="0" borderId="52" xfId="0" applyFont="1" applyBorder="1" applyAlignment="1">
      <alignment vertical="center"/>
    </xf>
    <xf numFmtId="0" fontId="4" fillId="0" borderId="51" xfId="0" applyFont="1" applyBorder="1" applyAlignment="1">
      <alignment vertical="center"/>
    </xf>
    <xf numFmtId="0" fontId="15" fillId="0" borderId="61" xfId="0" applyFont="1" applyBorder="1" applyAlignment="1">
      <alignment horizontal="left" vertical="center"/>
    </xf>
    <xf numFmtId="0" fontId="15" fillId="0" borderId="33" xfId="0" applyFont="1" applyBorder="1" applyAlignment="1">
      <alignment horizontal="left" vertical="center"/>
    </xf>
    <xf numFmtId="0" fontId="6" fillId="0" borderId="67" xfId="0" applyFont="1" applyBorder="1" applyAlignment="1">
      <alignment horizontal="center" vertical="center" textRotation="255"/>
    </xf>
    <xf numFmtId="0" fontId="6" fillId="0" borderId="54" xfId="0" applyFont="1" applyBorder="1" applyAlignment="1">
      <alignment horizontal="center" vertical="center" textRotation="255"/>
    </xf>
    <xf numFmtId="38" fontId="3" fillId="0" borderId="39" xfId="35" applyFont="1" applyBorder="1" applyAlignment="1" applyProtection="1">
      <alignment horizontal="right" vertical="center"/>
    </xf>
    <xf numFmtId="38" fontId="3" fillId="0" borderId="52" xfId="35" applyFont="1" applyBorder="1" applyAlignment="1" applyProtection="1">
      <alignment horizontal="right" vertical="center"/>
    </xf>
    <xf numFmtId="38" fontId="6" fillId="0" borderId="38" xfId="35" applyFont="1" applyBorder="1" applyAlignment="1" applyProtection="1">
      <alignment horizontal="right" vertical="center"/>
    </xf>
    <xf numFmtId="38" fontId="6" fillId="0" borderId="32" xfId="35" applyFont="1" applyBorder="1" applyAlignment="1" applyProtection="1">
      <alignment horizontal="right" vertical="center"/>
    </xf>
    <xf numFmtId="0" fontId="16" fillId="0" borderId="43" xfId="0" applyFont="1" applyBorder="1" applyAlignment="1">
      <alignment horizontal="right" vertical="center"/>
    </xf>
    <xf numFmtId="0" fontId="16" fillId="0" borderId="35" xfId="0" applyFont="1" applyBorder="1" applyAlignment="1">
      <alignment horizontal="right" vertical="center"/>
    </xf>
    <xf numFmtId="0" fontId="16" fillId="0" borderId="70" xfId="0" applyFont="1" applyBorder="1" applyAlignment="1">
      <alignment horizontal="right" vertical="center"/>
    </xf>
    <xf numFmtId="0" fontId="0" fillId="0" borderId="51" xfId="0" applyBorder="1"/>
    <xf numFmtId="176" fontId="8" fillId="0" borderId="0" xfId="35" applyNumberFormat="1" applyFont="1" applyBorder="1" applyAlignment="1" applyProtection="1">
      <alignment horizontal="center"/>
      <protection locked="0"/>
    </xf>
    <xf numFmtId="0" fontId="0" fillId="0" borderId="51" xfId="0" applyBorder="1" applyAlignment="1">
      <alignment vertical="center"/>
    </xf>
    <xf numFmtId="0" fontId="4" fillId="0" borderId="35" xfId="0" applyFont="1" applyBorder="1" applyAlignment="1">
      <alignment horizontal="right" vertical="center"/>
    </xf>
    <xf numFmtId="38" fontId="15" fillId="0" borderId="78" xfId="35" applyFont="1" applyBorder="1" applyAlignment="1" applyProtection="1">
      <alignment vertical="center"/>
    </xf>
    <xf numFmtId="0" fontId="0" fillId="0" borderId="50" xfId="0" applyBorder="1" applyAlignment="1">
      <alignment vertical="center"/>
    </xf>
    <xf numFmtId="38" fontId="6" fillId="0" borderId="79" xfId="35" applyFont="1" applyBorder="1" applyAlignment="1" applyProtection="1">
      <alignment vertical="center"/>
    </xf>
    <xf numFmtId="0" fontId="0" fillId="0" borderId="77" xfId="0" applyBorder="1" applyAlignment="1">
      <alignment vertical="center"/>
    </xf>
    <xf numFmtId="0" fontId="4" fillId="0" borderId="79" xfId="0" applyFont="1" applyBorder="1" applyAlignment="1">
      <alignment vertical="center"/>
    </xf>
    <xf numFmtId="38" fontId="6" fillId="0" borderId="38" xfId="35" applyFont="1" applyBorder="1" applyAlignment="1" applyProtection="1">
      <alignment vertical="center"/>
    </xf>
    <xf numFmtId="0" fontId="0" fillId="0" borderId="32" xfId="0" applyBorder="1" applyAlignment="1">
      <alignment vertical="center"/>
    </xf>
    <xf numFmtId="38" fontId="3" fillId="0" borderId="39" xfId="35" applyFont="1" applyBorder="1" applyAlignment="1" applyProtection="1">
      <alignment vertical="center"/>
      <protection locked="0"/>
    </xf>
    <xf numFmtId="0" fontId="0" fillId="0" borderId="52" xfId="0" applyBorder="1" applyAlignment="1" applyProtection="1">
      <alignment vertical="center"/>
      <protection locked="0"/>
    </xf>
    <xf numFmtId="38" fontId="6" fillId="0" borderId="80" xfId="35" applyFont="1" applyBorder="1" applyAlignment="1" applyProtection="1">
      <alignment vertical="center"/>
    </xf>
    <xf numFmtId="0" fontId="0" fillId="0" borderId="76" xfId="0" applyBorder="1" applyAlignment="1">
      <alignment vertical="center"/>
    </xf>
    <xf numFmtId="38" fontId="6" fillId="0" borderId="76" xfId="35" applyFont="1" applyBorder="1" applyAlignment="1" applyProtection="1">
      <alignment vertical="center"/>
    </xf>
    <xf numFmtId="38" fontId="3" fillId="0" borderId="27" xfId="35" applyFont="1" applyBorder="1" applyAlignment="1" applyProtection="1">
      <alignment vertical="center"/>
    </xf>
    <xf numFmtId="38" fontId="3" fillId="0" borderId="52" xfId="35" applyFont="1" applyBorder="1" applyAlignment="1" applyProtection="1">
      <alignment vertical="center"/>
    </xf>
    <xf numFmtId="38" fontId="3" fillId="0" borderId="27" xfId="35" applyFont="1" applyBorder="1" applyAlignment="1" applyProtection="1">
      <alignment vertical="center"/>
      <protection locked="0"/>
    </xf>
    <xf numFmtId="38" fontId="3" fillId="0" borderId="52" xfId="35" applyFont="1" applyBorder="1" applyAlignment="1" applyProtection="1">
      <alignment vertical="center"/>
      <protection locked="0"/>
    </xf>
    <xf numFmtId="38" fontId="6" fillId="0" borderId="72" xfId="35" applyFont="1" applyBorder="1" applyAlignment="1" applyProtection="1">
      <alignment vertical="center"/>
    </xf>
    <xf numFmtId="38" fontId="6" fillId="0" borderId="32" xfId="35" applyFont="1" applyBorder="1" applyAlignment="1" applyProtection="1">
      <alignment vertical="center"/>
    </xf>
    <xf numFmtId="0" fontId="16" fillId="0" borderId="27" xfId="0" applyFont="1" applyBorder="1" applyAlignment="1">
      <alignment vertical="center"/>
    </xf>
    <xf numFmtId="0" fontId="80" fillId="0" borderId="29" xfId="0" applyFont="1" applyBorder="1" applyAlignment="1">
      <alignment horizontal="center" vertical="center" textRotation="255"/>
    </xf>
    <xf numFmtId="0" fontId="80" fillId="0" borderId="56" xfId="0" applyFont="1" applyBorder="1" applyAlignment="1">
      <alignment horizontal="center" vertical="center" textRotation="255"/>
    </xf>
    <xf numFmtId="0" fontId="80" fillId="0" borderId="54" xfId="0" applyFont="1" applyBorder="1" applyAlignment="1">
      <alignment horizontal="center" vertical="center" textRotation="255"/>
    </xf>
    <xf numFmtId="0" fontId="4" fillId="0" borderId="18" xfId="0" applyFont="1" applyBorder="1" applyAlignment="1">
      <alignment horizontal="left" vertical="center"/>
    </xf>
    <xf numFmtId="0" fontId="4" fillId="0" borderId="33" xfId="0" applyFont="1" applyBorder="1" applyAlignment="1">
      <alignment horizontal="left" vertical="center"/>
    </xf>
    <xf numFmtId="0" fontId="4" fillId="0" borderId="61" xfId="0" applyFont="1" applyBorder="1" applyAlignment="1">
      <alignment horizontal="left" vertical="center"/>
    </xf>
    <xf numFmtId="0" fontId="5" fillId="0" borderId="29" xfId="0" applyFont="1" applyBorder="1" applyAlignment="1">
      <alignment horizontal="center" vertical="center" textRotation="255" shrinkToFit="1"/>
    </xf>
    <xf numFmtId="0" fontId="5" fillId="0" borderId="54" xfId="0" applyFont="1" applyBorder="1" applyAlignment="1">
      <alignment horizontal="center" vertical="center" textRotation="255" shrinkToFit="1"/>
    </xf>
    <xf numFmtId="0" fontId="4" fillId="0" borderId="61" xfId="0" applyFont="1" applyBorder="1" applyAlignment="1">
      <alignment vertical="center" wrapText="1" shrinkToFit="1"/>
    </xf>
    <xf numFmtId="0" fontId="0" fillId="0" borderId="33" xfId="0" applyBorder="1" applyAlignment="1">
      <alignment vertical="center" shrinkToFit="1"/>
    </xf>
    <xf numFmtId="0" fontId="4" fillId="0" borderId="78" xfId="0" applyFont="1" applyBorder="1"/>
    <xf numFmtId="0" fontId="0" fillId="0" borderId="50" xfId="0" applyBorder="1"/>
    <xf numFmtId="38" fontId="6" fillId="0" borderId="71" xfId="35" applyFont="1" applyBorder="1" applyAlignment="1" applyProtection="1">
      <alignment vertical="center"/>
    </xf>
    <xf numFmtId="0" fontId="77" fillId="0" borderId="0" xfId="0" applyFont="1" applyAlignment="1">
      <alignment horizontal="left"/>
    </xf>
    <xf numFmtId="38" fontId="3" fillId="0" borderId="39" xfId="35" applyFont="1" applyBorder="1" applyAlignment="1" applyProtection="1">
      <alignment horizontal="center" vertical="center"/>
    </xf>
    <xf numFmtId="38" fontId="3" fillId="0" borderId="52" xfId="35" applyFont="1" applyBorder="1" applyAlignment="1" applyProtection="1">
      <alignment horizontal="center" vertical="center"/>
    </xf>
    <xf numFmtId="38" fontId="6" fillId="0" borderId="38" xfId="35" applyFont="1" applyBorder="1" applyAlignment="1" applyProtection="1">
      <alignment horizontal="center" vertical="center"/>
    </xf>
    <xf numFmtId="38" fontId="6" fillId="0" borderId="32" xfId="35" applyFont="1" applyBorder="1" applyAlignment="1" applyProtection="1">
      <alignment horizontal="center" vertical="center"/>
    </xf>
    <xf numFmtId="0" fontId="4" fillId="0" borderId="27" xfId="0" applyFont="1" applyBorder="1" applyAlignment="1">
      <alignment vertical="center" wrapText="1"/>
    </xf>
    <xf numFmtId="0" fontId="15" fillId="0" borderId="27" xfId="0" applyFont="1" applyBorder="1" applyAlignment="1">
      <alignment horizontal="center" vertical="center"/>
    </xf>
    <xf numFmtId="0" fontId="15" fillId="0" borderId="51" xfId="0" applyFont="1" applyBorder="1" applyAlignment="1">
      <alignment horizontal="center" vertical="center"/>
    </xf>
    <xf numFmtId="0" fontId="15" fillId="0" borderId="52" xfId="0" applyFont="1" applyBorder="1" applyAlignment="1">
      <alignment horizontal="center" vertical="center"/>
    </xf>
    <xf numFmtId="0" fontId="15" fillId="0" borderId="61" xfId="0" applyFont="1" applyBorder="1" applyAlignment="1">
      <alignment vertical="center"/>
    </xf>
    <xf numFmtId="0" fontId="15" fillId="0" borderId="33" xfId="0" applyFont="1" applyBorder="1" applyAlignment="1">
      <alignment vertical="center"/>
    </xf>
    <xf numFmtId="0" fontId="4" fillId="0" borderId="67" xfId="0" applyFont="1" applyBorder="1" applyAlignment="1">
      <alignment horizontal="center" vertical="center" textRotation="255"/>
    </xf>
    <xf numFmtId="0" fontId="4" fillId="0" borderId="54" xfId="0" applyFont="1" applyBorder="1" applyAlignment="1">
      <alignment horizontal="center" vertical="center" textRotation="255"/>
    </xf>
    <xf numFmtId="0" fontId="4" fillId="0" borderId="39" xfId="0" applyFont="1" applyBorder="1" applyAlignment="1">
      <alignment vertical="center" shrinkToFit="1"/>
    </xf>
    <xf numFmtId="0" fontId="0" fillId="0" borderId="51" xfId="0" applyBorder="1" applyAlignment="1">
      <alignment vertical="center" shrinkToFit="1"/>
    </xf>
    <xf numFmtId="0" fontId="0" fillId="0" borderId="52" xfId="0" applyBorder="1" applyAlignment="1">
      <alignment vertical="center" shrinkToFit="1"/>
    </xf>
    <xf numFmtId="0" fontId="81" fillId="0" borderId="27" xfId="0" applyFont="1" applyBorder="1" applyAlignment="1">
      <alignment horizontal="left" vertical="center" shrinkToFit="1"/>
    </xf>
    <xf numFmtId="0" fontId="81" fillId="0" borderId="51" xfId="0" applyFont="1" applyBorder="1" applyAlignment="1">
      <alignment horizontal="left" vertical="center" shrinkToFit="1"/>
    </xf>
    <xf numFmtId="0" fontId="81" fillId="0" borderId="52" xfId="0" applyFont="1" applyBorder="1" applyAlignment="1">
      <alignment horizontal="left" vertical="center" shrinkToFit="1"/>
    </xf>
    <xf numFmtId="0" fontId="35" fillId="0" borderId="27" xfId="0" applyFont="1" applyBorder="1" applyAlignment="1">
      <alignment vertical="center" shrinkToFit="1"/>
    </xf>
    <xf numFmtId="0" fontId="35" fillId="0" borderId="51" xfId="0" applyFont="1" applyBorder="1" applyAlignment="1">
      <alignment vertical="center" shrinkToFit="1"/>
    </xf>
    <xf numFmtId="0" fontId="35" fillId="0" borderId="52" xfId="0" applyFont="1" applyBorder="1" applyAlignment="1">
      <alignment vertical="center" shrinkToFit="1"/>
    </xf>
    <xf numFmtId="0" fontId="40" fillId="0" borderId="27" xfId="0" applyFont="1" applyBorder="1" applyAlignment="1">
      <alignment horizontal="left" vertical="center" shrinkToFit="1"/>
    </xf>
    <xf numFmtId="0" fontId="40" fillId="0" borderId="51" xfId="0" applyFont="1" applyBorder="1" applyAlignment="1">
      <alignment horizontal="left" vertical="center" shrinkToFit="1"/>
    </xf>
    <xf numFmtId="0" fontId="40" fillId="0" borderId="52" xfId="0" applyFont="1" applyBorder="1" applyAlignment="1">
      <alignment horizontal="left" vertical="center" shrinkToFit="1"/>
    </xf>
    <xf numFmtId="0" fontId="16" fillId="0" borderId="25" xfId="0" applyFont="1" applyBorder="1" applyAlignment="1">
      <alignment vertical="center" shrinkToFit="1"/>
    </xf>
    <xf numFmtId="0" fontId="16" fillId="0" borderId="23" xfId="0" applyFont="1" applyBorder="1" applyAlignment="1">
      <alignment vertical="center" shrinkToFi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3E9E1F56-824F-4C95-B68B-8ED7B2FB7590}"/>
    <cellStyle name="ハイパーリンク" xfId="29" builtinId="8"/>
    <cellStyle name="メモ" xfId="30" builtinId="10" customBuiltin="1"/>
    <cellStyle name="リンク セル" xfId="31" builtinId="24" customBuiltin="1"/>
    <cellStyle name="悪い" xfId="32" builtinId="27" customBuiltin="1"/>
    <cellStyle name="計算" xfId="33" builtinId="22" customBuiltin="1"/>
    <cellStyle name="警告文" xfId="34" builtinId="11" customBuiltin="1"/>
    <cellStyle name="桁区切り" xfId="35" builtinId="6"/>
    <cellStyle name="桁区切り 2" xfId="36" xr:uid="{EECDA21E-B8CE-443D-B258-1AA70CE54D18}"/>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良い" xfId="45" builtinId="26" customBuiltin="1"/>
  </cellStyles>
  <dxfs count="39">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723900</xdr:colOff>
      <xdr:row>10</xdr:row>
      <xdr:rowOff>104775</xdr:rowOff>
    </xdr:from>
    <xdr:to>
      <xdr:col>10</xdr:col>
      <xdr:colOff>819150</xdr:colOff>
      <xdr:row>16</xdr:row>
      <xdr:rowOff>38100</xdr:rowOff>
    </xdr:to>
    <xdr:sp macro="" textlink="">
      <xdr:nvSpPr>
        <xdr:cNvPr id="13314" name="WordArt 12">
          <a:extLst>
            <a:ext uri="{FF2B5EF4-FFF2-40B4-BE49-F238E27FC236}">
              <a16:creationId xmlns:a16="http://schemas.microsoft.com/office/drawing/2014/main" id="{5B2F0D95-0AE4-2527-5F2D-50CC5A9C0F43}"/>
            </a:ext>
          </a:extLst>
        </xdr:cNvPr>
        <xdr:cNvSpPr>
          <a:spLocks noChangeArrowheads="1" noChangeShapeType="1" noTextEdit="1"/>
        </xdr:cNvSpPr>
      </xdr:nvSpPr>
      <xdr:spPr bwMode="auto">
        <a:xfrm>
          <a:off x="723900" y="2114550"/>
          <a:ext cx="8382000" cy="971550"/>
        </a:xfrm>
        <a:prstGeom prst="rect">
          <a:avLst/>
        </a:prstGeom>
      </xdr:spPr>
      <xdr:txBody>
        <a:bodyPr vertOverflow="clip" wrap="none" lIns="91440" tIns="45720" rIns="91440" bIns="45720" fromWordArt="1" anchor="t">
          <a:prstTxWarp prst="textPlain">
            <a:avLst>
              <a:gd name="adj" fmla="val 50000"/>
            </a:avLst>
          </a:prstTxWarp>
        </a:bodyPr>
        <a:lstStyle/>
        <a:p>
          <a:pPr algn="ctr" rtl="0">
            <a:buNone/>
          </a:pPr>
          <a:r>
            <a:rPr lang="ja-JP" altLang="en-US" sz="6600" i="1" u="sng" strike="noStrike" kern="10" cap="small" spc="0" baseline="0">
              <a:ln w="12700" cap="rnd">
                <a:solidFill>
                  <a:srgbClr val="FFFFFF"/>
                </a:solidFill>
                <a:round/>
                <a:headEnd/>
                <a:tailEnd/>
              </a:ln>
              <a:gradFill rotWithShape="1">
                <a:gsLst>
                  <a:gs pos="0">
                    <a:srgbClr val="182F76"/>
                  </a:gs>
                  <a:gs pos="50000">
                    <a:srgbClr val="3366FF"/>
                  </a:gs>
                  <a:gs pos="100000">
                    <a:srgbClr val="182F76"/>
                  </a:gs>
                </a:gsLst>
                <a:lin ang="5400000" scaled="1"/>
              </a:gradFill>
              <a:effectLst>
                <a:outerShdw dist="35921" dir="2700000" algn="ctr" rotWithShape="0">
                  <a:srgbClr val="808080"/>
                </a:outerShdw>
              </a:effectLst>
              <a:latin typeface="HG創英角ﾎﾟｯﾌﾟ体"/>
              <a:ea typeface="HG創英角ﾎﾟｯﾌﾟ体"/>
            </a:rPr>
            <a:t>福島県新聞折込部数表</a:t>
          </a:r>
        </a:p>
      </xdr:txBody>
    </xdr:sp>
    <xdr:clientData/>
  </xdr:twoCellAnchor>
  <xdr:twoCellAnchor>
    <xdr:from>
      <xdr:col>8</xdr:col>
      <xdr:colOff>190500</xdr:colOff>
      <xdr:row>30</xdr:row>
      <xdr:rowOff>19050</xdr:rowOff>
    </xdr:from>
    <xdr:to>
      <xdr:col>11</xdr:col>
      <xdr:colOff>219075</xdr:colOff>
      <xdr:row>31</xdr:row>
      <xdr:rowOff>152400</xdr:rowOff>
    </xdr:to>
    <xdr:pic>
      <xdr:nvPicPr>
        <xdr:cNvPr id="20448" name="Picture 19">
          <a:extLst>
            <a:ext uri="{FF2B5EF4-FFF2-40B4-BE49-F238E27FC236}">
              <a16:creationId xmlns:a16="http://schemas.microsoft.com/office/drawing/2014/main" id="{A5678957-CDB5-E60E-7776-457C03102B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9900" y="5467350"/>
          <a:ext cx="251460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kahoku-orikomi.c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D3341-D9C8-408C-B1C6-9FC53FEB732C}">
  <dimension ref="A1:N38"/>
  <sheetViews>
    <sheetView showGridLines="0" zoomScaleNormal="100" workbookViewId="0"/>
  </sheetViews>
  <sheetFormatPr defaultRowHeight="13.5"/>
  <cols>
    <col min="1" max="14" width="10.875" customWidth="1"/>
  </cols>
  <sheetData>
    <row r="1" spans="1:14" ht="14.25" thickTop="1">
      <c r="A1" s="1"/>
      <c r="B1" s="2"/>
      <c r="C1" s="2"/>
      <c r="D1" s="2"/>
      <c r="E1" s="2"/>
      <c r="F1" s="2"/>
      <c r="G1" s="2"/>
      <c r="H1" s="2"/>
      <c r="I1" s="2"/>
      <c r="J1" s="2"/>
      <c r="K1" s="2"/>
      <c r="L1" s="3"/>
    </row>
    <row r="2" spans="1:14">
      <c r="A2" s="65"/>
      <c r="L2" s="66"/>
    </row>
    <row r="3" spans="1:14">
      <c r="A3" s="65"/>
      <c r="L3" s="66"/>
    </row>
    <row r="4" spans="1:14">
      <c r="A4" s="65"/>
      <c r="L4" s="66"/>
    </row>
    <row r="5" spans="1:14">
      <c r="A5" s="65"/>
      <c r="L5" s="66"/>
    </row>
    <row r="6" spans="1:14">
      <c r="A6" s="65"/>
      <c r="L6" s="66"/>
    </row>
    <row r="7" spans="1:14">
      <c r="A7" s="65"/>
      <c r="L7" s="66"/>
    </row>
    <row r="8" spans="1:14">
      <c r="A8" s="65"/>
      <c r="L8" s="66"/>
    </row>
    <row r="9" spans="1:14">
      <c r="A9" s="65"/>
      <c r="L9" s="66"/>
    </row>
    <row r="10" spans="1:14" ht="36" customHeight="1">
      <c r="A10" s="5"/>
      <c r="B10" s="4"/>
      <c r="C10" s="4"/>
      <c r="D10" s="4"/>
      <c r="E10" s="4"/>
      <c r="F10" s="4"/>
      <c r="G10" s="4"/>
      <c r="H10" s="4"/>
      <c r="I10" s="4"/>
      <c r="J10" s="4"/>
      <c r="K10" s="4"/>
      <c r="L10" s="6"/>
      <c r="M10" s="7"/>
      <c r="N10" s="7"/>
    </row>
    <row r="11" spans="1:14">
      <c r="A11" s="65"/>
      <c r="L11" s="66"/>
    </row>
    <row r="12" spans="1:14">
      <c r="A12" s="65"/>
      <c r="L12" s="66"/>
    </row>
    <row r="13" spans="1:14" ht="14.25">
      <c r="A13" s="69"/>
      <c r="B13" s="70"/>
      <c r="C13" s="70"/>
      <c r="D13" s="70"/>
      <c r="E13" s="70"/>
      <c r="F13" s="70"/>
      <c r="G13" s="70"/>
      <c r="H13" s="70"/>
      <c r="I13" s="70"/>
      <c r="J13" s="70"/>
      <c r="K13" s="70"/>
      <c r="L13" s="71"/>
      <c r="M13" s="11"/>
      <c r="N13" s="11"/>
    </row>
    <row r="14" spans="1:14">
      <c r="A14" s="65"/>
      <c r="L14" s="66"/>
    </row>
    <row r="15" spans="1:14">
      <c r="A15" s="65"/>
      <c r="L15" s="66"/>
    </row>
    <row r="16" spans="1:14">
      <c r="A16" s="65"/>
      <c r="L16" s="66"/>
    </row>
    <row r="17" spans="1:12">
      <c r="A17" s="65"/>
      <c r="L17" s="66"/>
    </row>
    <row r="18" spans="1:12">
      <c r="A18" s="65"/>
      <c r="L18" s="66"/>
    </row>
    <row r="19" spans="1:12">
      <c r="A19" s="65"/>
      <c r="L19" s="66"/>
    </row>
    <row r="20" spans="1:12">
      <c r="A20" s="65"/>
      <c r="L20" s="66"/>
    </row>
    <row r="21" spans="1:12">
      <c r="A21" s="65"/>
      <c r="L21" s="66"/>
    </row>
    <row r="22" spans="1:12">
      <c r="A22" s="65"/>
      <c r="L22" s="66"/>
    </row>
    <row r="23" spans="1:12" ht="13.5" customHeight="1">
      <c r="A23" s="65"/>
      <c r="I23" s="485">
        <v>46266</v>
      </c>
      <c r="J23" s="485"/>
      <c r="K23" s="485"/>
      <c r="L23" s="66"/>
    </row>
    <row r="24" spans="1:12">
      <c r="A24" s="65"/>
      <c r="I24" s="485"/>
      <c r="J24" s="485"/>
      <c r="K24" s="485"/>
      <c r="L24" s="90"/>
    </row>
    <row r="25" spans="1:12" ht="13.5" customHeight="1">
      <c r="A25" s="65"/>
      <c r="K25" s="91"/>
      <c r="L25" s="66"/>
    </row>
    <row r="26" spans="1:12" ht="13.5" customHeight="1">
      <c r="A26" s="65"/>
      <c r="L26" s="66"/>
    </row>
    <row r="27" spans="1:12">
      <c r="A27" s="65"/>
      <c r="L27" s="66"/>
    </row>
    <row r="28" spans="1:12">
      <c r="A28" s="65"/>
      <c r="L28" s="66"/>
    </row>
    <row r="29" spans="1:12">
      <c r="A29" s="65"/>
      <c r="L29" s="66"/>
    </row>
    <row r="30" spans="1:12">
      <c r="A30" s="65"/>
      <c r="L30" s="66"/>
    </row>
    <row r="31" spans="1:12" ht="18.75">
      <c r="A31" s="65"/>
      <c r="F31" s="67"/>
      <c r="L31" s="66"/>
    </row>
    <row r="32" spans="1:12">
      <c r="A32" s="65"/>
      <c r="F32" s="68"/>
      <c r="L32" s="72"/>
    </row>
    <row r="33" spans="1:12">
      <c r="A33" s="65"/>
      <c r="E33" s="73"/>
      <c r="H33" s="68"/>
      <c r="I33" s="74" t="s">
        <v>235</v>
      </c>
      <c r="L33" s="66"/>
    </row>
    <row r="34" spans="1:12">
      <c r="A34" s="65" t="s">
        <v>236</v>
      </c>
      <c r="F34" s="75"/>
      <c r="J34" t="s">
        <v>237</v>
      </c>
      <c r="L34" s="66"/>
    </row>
    <row r="35" spans="1:12">
      <c r="A35" s="65"/>
      <c r="F35" s="75"/>
      <c r="J35" t="s">
        <v>238</v>
      </c>
      <c r="L35" s="66"/>
    </row>
    <row r="36" spans="1:12">
      <c r="A36" s="65"/>
      <c r="J36" s="92" t="s">
        <v>462</v>
      </c>
      <c r="L36" s="66"/>
    </row>
    <row r="37" spans="1:12" ht="14.25" thickBot="1">
      <c r="A37" s="8"/>
      <c r="B37" s="9"/>
      <c r="C37" s="9"/>
      <c r="D37" s="9"/>
      <c r="E37" s="9"/>
      <c r="F37" s="9"/>
      <c r="G37" s="9"/>
      <c r="H37" s="9"/>
      <c r="I37" s="9"/>
      <c r="J37" s="9"/>
      <c r="K37" s="9"/>
      <c r="L37" s="10"/>
    </row>
    <row r="38" spans="1:12" ht="14.25" thickTop="1"/>
  </sheetData>
  <sheetProtection algorithmName="SHA-512" hashValue="vxpqLjjQRT4qsLXBw6QMzJ/0rYlyjmjPT9nfSWUQNlgG+KAbos8701d8Ux9zvI2CmGKBhMSSjjHwpG2hxNyniA==" saltValue="YoWIr5d/b1OPEE863rEQnw==" spinCount="100000" sheet="1" objects="1" scenarios="1" selectLockedCells="1"/>
  <mergeCells count="1">
    <mergeCell ref="I23:K24"/>
  </mergeCells>
  <phoneticPr fontId="2"/>
  <hyperlinks>
    <hyperlink ref="J36" r:id="rId1" xr:uid="{47B0B143-E958-454A-96C0-8A9D1DF6E711}"/>
  </hyperlinks>
  <printOptions horizontalCentered="1" verticalCentered="1"/>
  <pageMargins left="0.19685039370078741" right="0" top="0.39370078740157483" bottom="0.19685039370078741" header="0.51181102362204722" footer="0"/>
  <pageSetup paperSize="9" scale="95" orientation="landscape" horizontalDpi="300" verticalDpi="300" r:id="rId2"/>
  <headerFooter alignWithMargins="0">
    <oddFooter>&amp;R河北折込センター　TEL：022-390-7322　FAX：022-390-7822</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719F1-BD9C-4DE3-96AB-DD1FDEC37430}">
  <dimension ref="A1:V42"/>
  <sheetViews>
    <sheetView showGridLines="0" showZeros="0" tabSelected="1" zoomScaleNormal="100" zoomScaleSheetLayoutView="85" workbookViewId="0">
      <selection activeCell="A2" sqref="A2"/>
    </sheetView>
  </sheetViews>
  <sheetFormatPr defaultRowHeight="14.25"/>
  <cols>
    <col min="1" max="1" width="10.625" style="14" customWidth="1"/>
    <col min="2" max="2" width="6.875" style="48" customWidth="1"/>
    <col min="3" max="3" width="8.125" style="13" customWidth="1"/>
    <col min="4" max="4" width="7.125" style="12" customWidth="1"/>
    <col min="5" max="5" width="8.125" style="13" customWidth="1"/>
    <col min="6" max="6" width="7.125" style="48" customWidth="1"/>
    <col min="7" max="7" width="8.125" style="13" customWidth="1"/>
    <col min="8" max="8" width="6.875" style="48" customWidth="1"/>
    <col min="9" max="9" width="8.125" style="13" customWidth="1"/>
    <col min="10" max="10" width="7.125" style="48" customWidth="1"/>
    <col min="11" max="11" width="8.125" style="13" customWidth="1"/>
    <col min="12" max="12" width="7.125" style="48" customWidth="1"/>
    <col min="13" max="13" width="8.125" style="13" customWidth="1"/>
    <col min="14" max="14" width="7.125" style="48" customWidth="1"/>
    <col min="15" max="15" width="8.125" style="13" customWidth="1"/>
    <col min="16" max="16" width="7.125" style="48" customWidth="1"/>
    <col min="17" max="17" width="7.75" style="13" customWidth="1"/>
    <col min="18" max="18" width="7.125" style="48" customWidth="1"/>
    <col min="19" max="19" width="7.375" style="13" customWidth="1"/>
    <col min="20" max="20" width="9" style="12"/>
    <col min="21" max="21" width="9" style="76"/>
    <col min="22" max="22" width="9" style="13"/>
    <col min="23" max="16384" width="9" style="14"/>
  </cols>
  <sheetData>
    <row r="1" spans="1:22">
      <c r="A1" s="93">
        <f>郡山市１!A2</f>
        <v>46266</v>
      </c>
      <c r="B1" s="28" t="s">
        <v>246</v>
      </c>
      <c r="C1" s="516">
        <f>郡山市１!F1</f>
        <v>0</v>
      </c>
      <c r="D1" s="517"/>
      <c r="E1" s="518"/>
      <c r="F1" s="28" t="s">
        <v>4</v>
      </c>
      <c r="G1" s="510"/>
      <c r="H1" s="510"/>
      <c r="I1" s="511"/>
      <c r="J1" s="28" t="s">
        <v>219</v>
      </c>
      <c r="K1" s="494">
        <f>郡山市１!M1</f>
        <v>0</v>
      </c>
      <c r="L1" s="495"/>
      <c r="M1" s="63" t="s">
        <v>256</v>
      </c>
      <c r="N1" s="28" t="s">
        <v>220</v>
      </c>
      <c r="O1" s="15"/>
      <c r="P1" s="55"/>
      <c r="Q1" s="17" t="s">
        <v>92</v>
      </c>
      <c r="R1" s="53"/>
      <c r="S1" s="54"/>
      <c r="U1" s="12"/>
      <c r="V1" s="29"/>
    </row>
    <row r="2" spans="1:22" s="30" customFormat="1" ht="17.25">
      <c r="A2" s="57" t="s">
        <v>222</v>
      </c>
      <c r="B2" s="519">
        <f>郡山市１!C2</f>
        <v>0</v>
      </c>
      <c r="C2" s="520"/>
      <c r="D2" s="520"/>
      <c r="E2" s="521"/>
      <c r="F2" s="498">
        <f>郡山市１!I2</f>
        <v>0</v>
      </c>
      <c r="G2" s="499"/>
      <c r="H2" s="499"/>
      <c r="I2" s="500"/>
      <c r="J2" s="504">
        <f>郡山市１!L2</f>
        <v>0</v>
      </c>
      <c r="K2" s="505"/>
      <c r="L2" s="506"/>
      <c r="M2" s="496">
        <f>郡山市１!O2</f>
        <v>0</v>
      </c>
      <c r="N2" s="488">
        <f>C33</f>
        <v>0</v>
      </c>
      <c r="O2" s="489"/>
      <c r="P2" s="490"/>
      <c r="Q2" s="512">
        <f>郡山市１!S2</f>
        <v>0</v>
      </c>
      <c r="R2" s="512"/>
      <c r="S2" s="513"/>
      <c r="T2" s="31"/>
      <c r="U2" s="31"/>
      <c r="V2" s="31"/>
    </row>
    <row r="3" spans="1:22" s="30" customFormat="1" ht="17.25">
      <c r="A3" s="14" t="s">
        <v>223</v>
      </c>
      <c r="B3" s="522"/>
      <c r="C3" s="523"/>
      <c r="D3" s="523"/>
      <c r="E3" s="524"/>
      <c r="F3" s="501"/>
      <c r="G3" s="502"/>
      <c r="H3" s="502"/>
      <c r="I3" s="503"/>
      <c r="J3" s="507"/>
      <c r="K3" s="508"/>
      <c r="L3" s="509"/>
      <c r="M3" s="497"/>
      <c r="N3" s="491"/>
      <c r="O3" s="492"/>
      <c r="P3" s="493"/>
      <c r="Q3" s="514"/>
      <c r="R3" s="514"/>
      <c r="S3" s="515"/>
      <c r="T3" s="31"/>
      <c r="U3" s="31"/>
      <c r="V3" s="31"/>
    </row>
    <row r="4" spans="1:22" ht="18" customHeight="1">
      <c r="A4" s="62" t="s">
        <v>230</v>
      </c>
      <c r="B4" s="486" t="s">
        <v>231</v>
      </c>
      <c r="C4" s="487"/>
      <c r="D4" s="486" t="s">
        <v>224</v>
      </c>
      <c r="E4" s="487"/>
      <c r="F4" s="486" t="s">
        <v>232</v>
      </c>
      <c r="G4" s="487"/>
      <c r="H4" s="486" t="s">
        <v>225</v>
      </c>
      <c r="I4" s="487"/>
      <c r="J4" s="486" t="s">
        <v>226</v>
      </c>
      <c r="K4" s="487"/>
      <c r="L4" s="486" t="s">
        <v>233</v>
      </c>
      <c r="M4" s="487"/>
      <c r="N4" s="486" t="s">
        <v>227</v>
      </c>
      <c r="O4" s="487"/>
      <c r="P4" s="486" t="s">
        <v>228</v>
      </c>
      <c r="Q4" s="487"/>
      <c r="R4" s="486" t="s">
        <v>229</v>
      </c>
      <c r="S4" s="487"/>
      <c r="U4" s="32"/>
    </row>
    <row r="5" spans="1:22" ht="18" customHeight="1">
      <c r="A5" s="58" t="s">
        <v>257</v>
      </c>
      <c r="B5" s="33">
        <f>D5+F5+H5+J5+L5+N5+P5+R5</f>
        <v>62850</v>
      </c>
      <c r="C5" s="34">
        <f>E5+G5+I5+K5+M5+O5+Q5+S5</f>
        <v>0</v>
      </c>
      <c r="D5" s="33">
        <f>郡山市２!H22</f>
        <v>1650</v>
      </c>
      <c r="E5" s="35">
        <f>郡山市２!I22</f>
        <v>0</v>
      </c>
      <c r="F5" s="33">
        <f>郡山市２!J22</f>
        <v>26800</v>
      </c>
      <c r="G5" s="35">
        <f>郡山市２!K22</f>
        <v>0</v>
      </c>
      <c r="H5" s="33">
        <f>郡山市２!L22</f>
        <v>5050</v>
      </c>
      <c r="I5" s="35">
        <f>郡山市２!M22</f>
        <v>0</v>
      </c>
      <c r="J5" s="33">
        <f>郡山市２!N22</f>
        <v>6000</v>
      </c>
      <c r="K5" s="35">
        <f>郡山市２!O22</f>
        <v>0</v>
      </c>
      <c r="L5" s="33">
        <f>郡山市２!P22</f>
        <v>20650</v>
      </c>
      <c r="M5" s="35">
        <f>郡山市２!Q22</f>
        <v>0</v>
      </c>
      <c r="N5" s="33">
        <f>郡山市２!R22</f>
        <v>2200</v>
      </c>
      <c r="O5" s="35">
        <f>郡山市２!S22</f>
        <v>0</v>
      </c>
      <c r="P5" s="43">
        <f>郡山市１!U6+郡山市１!U7+郡山市１!U9+郡山市１!U13+郡山市１!U14+郡山市１!U15+郡山市１!U16+郡山市２!U9+郡山市２!U10</f>
        <v>450</v>
      </c>
      <c r="Q5" s="81">
        <f>郡山市１!V6+郡山市１!V7+郡山市１!V9+郡山市１!V13+郡山市１!V14+郡山市１!V15+郡山市１!V16+郡山市２!V9+郡山市２!V10</f>
        <v>0</v>
      </c>
      <c r="R5" s="51">
        <f>郡山市１!U23</f>
        <v>50</v>
      </c>
      <c r="S5" s="52">
        <f>郡山市１!V23</f>
        <v>0</v>
      </c>
    </row>
    <row r="6" spans="1:22" ht="18" customHeight="1">
      <c r="A6" s="58" t="s">
        <v>96</v>
      </c>
      <c r="B6" s="33">
        <f>D6+F6+H6+J6+L6+N6+P6+R6</f>
        <v>18450</v>
      </c>
      <c r="C6" s="34">
        <f>E6+G6+I6+K6+M6+O6+Q6+S6</f>
        <v>0</v>
      </c>
      <c r="D6" s="33">
        <f>須賀川市･田村市・田村郡!H14</f>
        <v>400</v>
      </c>
      <c r="E6" s="35">
        <f>須賀川市･田村市・田村郡!I14</f>
        <v>0</v>
      </c>
      <c r="F6" s="33">
        <f>須賀川市･田村市・田村郡!J14</f>
        <v>7650</v>
      </c>
      <c r="G6" s="35">
        <f>須賀川市･田村市・田村郡!K14</f>
        <v>0</v>
      </c>
      <c r="H6" s="33">
        <f>須賀川市･田村市・田村郡!L14</f>
        <v>1450</v>
      </c>
      <c r="I6" s="35">
        <f>須賀川市･田村市・田村郡!M14</f>
        <v>0</v>
      </c>
      <c r="J6" s="33">
        <f>須賀川市･田村市・田村郡!N14</f>
        <v>1400</v>
      </c>
      <c r="K6" s="35">
        <f>須賀川市･田村市・田村郡!O14</f>
        <v>0</v>
      </c>
      <c r="L6" s="33">
        <f>須賀川市･田村市・田村郡!P14</f>
        <v>6950</v>
      </c>
      <c r="M6" s="35">
        <f>須賀川市･田村市・田村郡!Q14</f>
        <v>0</v>
      </c>
      <c r="N6" s="33">
        <f>須賀川市･田村市・田村郡!R14</f>
        <v>450</v>
      </c>
      <c r="O6" s="35">
        <f>須賀川市･田村市・田村郡!S14</f>
        <v>0</v>
      </c>
      <c r="P6" s="33">
        <f>須賀川市･田村市・田村郡!U11+須賀川市･田村市・田村郡!U12+須賀川市･田村市・田村郡!U13</f>
        <v>150</v>
      </c>
      <c r="Q6" s="35">
        <f>須賀川市･田村市・田村郡!V11+須賀川市･田村市・田村郡!V12+須賀川市･田村市・田村郡!V13</f>
        <v>0</v>
      </c>
      <c r="R6" s="33"/>
      <c r="S6" s="35"/>
    </row>
    <row r="7" spans="1:22" ht="18" customHeight="1">
      <c r="A7" s="58" t="s">
        <v>157</v>
      </c>
      <c r="B7" s="33">
        <f t="shared" ref="B7:C17" si="0">D7+F7+H7+J7+L7+N7+P7+R7</f>
        <v>8600</v>
      </c>
      <c r="C7" s="34">
        <f t="shared" si="0"/>
        <v>0</v>
      </c>
      <c r="D7" s="33">
        <f>須賀川市･田村市・田村郡!H23</f>
        <v>150</v>
      </c>
      <c r="E7" s="35">
        <f>須賀川市･田村市・田村郡!I23</f>
        <v>0</v>
      </c>
      <c r="F7" s="33">
        <f>須賀川市･田村市・田村郡!J23</f>
        <v>5700</v>
      </c>
      <c r="G7" s="35">
        <f>須賀川市･田村市・田村郡!K23</f>
        <v>0</v>
      </c>
      <c r="H7" s="33">
        <f>須賀川市･田村市・田村郡!L23</f>
        <v>300</v>
      </c>
      <c r="I7" s="35">
        <f>須賀川市･田村市・田村郡!M23</f>
        <v>0</v>
      </c>
      <c r="J7" s="33">
        <f>須賀川市･田村市・田村郡!N23</f>
        <v>300</v>
      </c>
      <c r="K7" s="35">
        <f>須賀川市･田村市・田村郡!O23</f>
        <v>0</v>
      </c>
      <c r="L7" s="33">
        <f>須賀川市･田村市・田村郡!P23</f>
        <v>2000</v>
      </c>
      <c r="M7" s="35">
        <f>須賀川市･田村市・田村郡!Q23</f>
        <v>0</v>
      </c>
      <c r="N7" s="33">
        <f>須賀川市･田村市・田村郡!R23</f>
        <v>150</v>
      </c>
      <c r="O7" s="35">
        <f>須賀川市･田村市・田村郡!S23</f>
        <v>0</v>
      </c>
      <c r="P7" s="33">
        <f>須賀川市･田村市・田村郡!U23</f>
        <v>0</v>
      </c>
      <c r="Q7" s="35">
        <f>須賀川市･田村市・田村郡!V23</f>
        <v>0</v>
      </c>
      <c r="R7" s="33"/>
      <c r="S7" s="35"/>
    </row>
    <row r="8" spans="1:22" ht="18" customHeight="1">
      <c r="A8" s="58" t="s">
        <v>258</v>
      </c>
      <c r="B8" s="33">
        <f t="shared" si="0"/>
        <v>16800</v>
      </c>
      <c r="C8" s="34">
        <f t="shared" si="0"/>
        <v>0</v>
      </c>
      <c r="D8" s="33">
        <f>白河市・西白河郡･石川郡･東白川郡!H14</f>
        <v>400</v>
      </c>
      <c r="E8" s="35">
        <f>白河市・西白河郡･石川郡･東白川郡!I14</f>
        <v>0</v>
      </c>
      <c r="F8" s="33">
        <f>白河市・西白河郡･石川郡･東白川郡!J14</f>
        <v>6700</v>
      </c>
      <c r="G8" s="35">
        <f>白河市・西白河郡･石川郡･東白川郡!K14</f>
        <v>0</v>
      </c>
      <c r="H8" s="33">
        <f>白河市・西白河郡･石川郡･東白川郡!L14</f>
        <v>950</v>
      </c>
      <c r="I8" s="35">
        <f>白河市・西白河郡･石川郡･東白川郡!M14</f>
        <v>0</v>
      </c>
      <c r="J8" s="33">
        <f>白河市・西白河郡･石川郡･東白川郡!N14</f>
        <v>1150</v>
      </c>
      <c r="K8" s="35">
        <f>白河市・西白河郡･石川郡･東白川郡!O14</f>
        <v>0</v>
      </c>
      <c r="L8" s="33">
        <f>白河市・西白河郡･石川郡･東白川郡!P14</f>
        <v>7050</v>
      </c>
      <c r="M8" s="35">
        <f>白河市・西白河郡･石川郡･東白川郡!Q14</f>
        <v>0</v>
      </c>
      <c r="N8" s="33">
        <f>白河市・西白河郡･石川郡･東白川郡!R14</f>
        <v>450</v>
      </c>
      <c r="O8" s="35">
        <f>白河市・西白河郡･石川郡･東白川郡!S14</f>
        <v>0</v>
      </c>
      <c r="P8" s="33">
        <f>白河市・西白河郡･石川郡･東白川郡!U14</f>
        <v>100</v>
      </c>
      <c r="Q8" s="35">
        <f>白河市・西白河郡･石川郡･東白川郡!V14</f>
        <v>0</v>
      </c>
      <c r="R8" s="33"/>
      <c r="S8" s="35"/>
    </row>
    <row r="9" spans="1:22" ht="18" customHeight="1">
      <c r="A9" s="58" t="s">
        <v>259</v>
      </c>
      <c r="B9" s="33">
        <f t="shared" si="0"/>
        <v>12450</v>
      </c>
      <c r="C9" s="34">
        <f t="shared" si="0"/>
        <v>0</v>
      </c>
      <c r="D9" s="33">
        <f>二本松市･本宮市!H16</f>
        <v>250</v>
      </c>
      <c r="E9" s="35">
        <f>二本松市･本宮市!I16</f>
        <v>0</v>
      </c>
      <c r="F9" s="33">
        <f>二本松市･本宮市!J16</f>
        <v>7300</v>
      </c>
      <c r="G9" s="35">
        <f>二本松市･本宮市!K16</f>
        <v>0</v>
      </c>
      <c r="H9" s="33">
        <f>二本松市･本宮市!L16</f>
        <v>800</v>
      </c>
      <c r="I9" s="35">
        <f>二本松市･本宮市!M16</f>
        <v>0</v>
      </c>
      <c r="J9" s="33">
        <f>二本松市･本宮市!N16</f>
        <v>450</v>
      </c>
      <c r="K9" s="35">
        <f>二本松市･本宮市!O16</f>
        <v>0</v>
      </c>
      <c r="L9" s="33">
        <f>二本松市･本宮市!P16</f>
        <v>3350</v>
      </c>
      <c r="M9" s="35">
        <f>二本松市･本宮市!Q16</f>
        <v>0</v>
      </c>
      <c r="N9" s="33">
        <f>二本松市･本宮市!R16</f>
        <v>250</v>
      </c>
      <c r="O9" s="35">
        <f>二本松市･本宮市!S16</f>
        <v>0</v>
      </c>
      <c r="P9" s="33">
        <f>二本松市･本宮市!U6</f>
        <v>50</v>
      </c>
      <c r="Q9" s="35">
        <f>二本松市･本宮市!V6</f>
        <v>0</v>
      </c>
      <c r="R9" s="33"/>
      <c r="S9" s="35"/>
    </row>
    <row r="10" spans="1:22" ht="18" customHeight="1">
      <c r="A10" s="58" t="s">
        <v>200</v>
      </c>
      <c r="B10" s="33">
        <f t="shared" si="0"/>
        <v>8000</v>
      </c>
      <c r="C10" s="36">
        <f t="shared" si="0"/>
        <v>0</v>
      </c>
      <c r="D10" s="33">
        <f>二本松市･本宮市!H21</f>
        <v>200</v>
      </c>
      <c r="E10" s="36">
        <f>二本松市･本宮市!I21</f>
        <v>0</v>
      </c>
      <c r="F10" s="33">
        <f>二本松市･本宮市!J21</f>
        <v>3650</v>
      </c>
      <c r="G10" s="36">
        <f>二本松市･本宮市!K21</f>
        <v>0</v>
      </c>
      <c r="H10" s="33">
        <f>二本松市･本宮市!L21</f>
        <v>500</v>
      </c>
      <c r="I10" s="36">
        <f>二本松市･本宮市!M21</f>
        <v>0</v>
      </c>
      <c r="J10" s="33">
        <f>二本松市･本宮市!N21</f>
        <v>300</v>
      </c>
      <c r="K10" s="36">
        <f>二本松市･本宮市!O21</f>
        <v>0</v>
      </c>
      <c r="L10" s="33">
        <f>二本松市･本宮市!P21</f>
        <v>3150</v>
      </c>
      <c r="M10" s="36">
        <f>二本松市･本宮市!Q21</f>
        <v>0</v>
      </c>
      <c r="N10" s="33">
        <f>二本松市･本宮市!R21</f>
        <v>150</v>
      </c>
      <c r="O10" s="36">
        <f>二本松市･本宮市!S21</f>
        <v>0</v>
      </c>
      <c r="P10" s="33">
        <f>二本松市･本宮市!U20</f>
        <v>50</v>
      </c>
      <c r="Q10" s="36">
        <f>二本松市･本宮市!V20</f>
        <v>0</v>
      </c>
      <c r="R10" s="33"/>
      <c r="S10" s="36"/>
    </row>
    <row r="11" spans="1:22" ht="18" customHeight="1">
      <c r="A11" s="59" t="s">
        <v>260</v>
      </c>
      <c r="B11" s="37">
        <f>D11+F11+H11+J11+L11+N11+P11+R11</f>
        <v>68550</v>
      </c>
      <c r="C11" s="38">
        <f t="shared" si="0"/>
        <v>0</v>
      </c>
      <c r="D11" s="37">
        <f>福島1!H18+福島1!H36+福島２･伊達市・伊達郡!H17</f>
        <v>1900</v>
      </c>
      <c r="E11" s="39">
        <f>福島1!I18+福島1!I36+福島２･伊達市・伊達郡!I17</f>
        <v>0</v>
      </c>
      <c r="F11" s="37">
        <f>福島1!J18+福島1!J36+福島２･伊達市・伊達郡!J17</f>
        <v>30350</v>
      </c>
      <c r="G11" s="39">
        <f>福島1!K18+福島1!K36+福島２･伊達市・伊達郡!K17</f>
        <v>0</v>
      </c>
      <c r="H11" s="37">
        <f>福島1!L18+福島1!L36+福島２･伊達市・伊達郡!L17</f>
        <v>4900</v>
      </c>
      <c r="I11" s="39">
        <f>福島1!M18+福島1!M36+福島２･伊達市・伊達郡!M17</f>
        <v>0</v>
      </c>
      <c r="J11" s="37">
        <f>福島1!N18+福島1!N36+福島２･伊達市・伊達郡!N17</f>
        <v>5400</v>
      </c>
      <c r="K11" s="39">
        <f>福島1!O18+福島1!O36+福島２･伊達市・伊達郡!O17</f>
        <v>0</v>
      </c>
      <c r="L11" s="37">
        <f>福島1!P18+福島1!P36+福島２･伊達市・伊達郡!P17</f>
        <v>22600</v>
      </c>
      <c r="M11" s="39">
        <f>福島1!Q18+福島1!Q36+福島２･伊達市・伊達郡!Q17</f>
        <v>0</v>
      </c>
      <c r="N11" s="37">
        <f>福島1!R18+福島1!R36+福島２･伊達市・伊達郡!R17</f>
        <v>2200</v>
      </c>
      <c r="O11" s="39">
        <f>福島1!S18+福島1!S36+福島２･伊達市・伊達郡!S17</f>
        <v>0</v>
      </c>
      <c r="P11" s="78">
        <f>福島1!U28+福島1!U29+福島1!U30+福島1!U32+福島1!U33+福島２･伊達市・伊達郡!U6+福島２･伊達市・伊達郡!U8+福島２･伊達市・伊達郡!U12</f>
        <v>850</v>
      </c>
      <c r="Q11" s="36">
        <f>福島1!V32+福島1!V33+福島1!V29+福島1!V30+福島２･伊達市・伊達郡!V6+福島２･伊達市・伊達郡!V8+福島２･伊達市・伊達郡!V12+福島1!V28</f>
        <v>0</v>
      </c>
      <c r="R11" s="37">
        <f>福島1!U34+福島1!U31+福島２･伊達市・伊達郡!U9</f>
        <v>350</v>
      </c>
      <c r="S11" s="39">
        <f>福島1!V34+福島1!V31+福島２･伊達市・伊達郡!V9</f>
        <v>0</v>
      </c>
    </row>
    <row r="12" spans="1:22" ht="18" customHeight="1">
      <c r="A12" s="59" t="s">
        <v>192</v>
      </c>
      <c r="B12" s="37">
        <f t="shared" si="0"/>
        <v>14050</v>
      </c>
      <c r="C12" s="38">
        <f t="shared" si="0"/>
        <v>0</v>
      </c>
      <c r="D12" s="37">
        <f>福島２･伊達市・伊達郡!H32</f>
        <v>350</v>
      </c>
      <c r="E12" s="39">
        <f>福島２･伊達市・伊達郡!I32</f>
        <v>0</v>
      </c>
      <c r="F12" s="37">
        <f>福島２･伊達市・伊達郡!J32</f>
        <v>8050</v>
      </c>
      <c r="G12" s="39">
        <f>福島２･伊達市・伊達郡!K32</f>
        <v>0</v>
      </c>
      <c r="H12" s="37">
        <f>福島２･伊達市・伊達郡!L32</f>
        <v>550</v>
      </c>
      <c r="I12" s="39">
        <f>福島２･伊達市・伊達郡!M32</f>
        <v>0</v>
      </c>
      <c r="J12" s="37">
        <f>福島２･伊達市・伊達郡!N32</f>
        <v>500</v>
      </c>
      <c r="K12" s="39">
        <f>福島２･伊達市・伊達郡!O32</f>
        <v>0</v>
      </c>
      <c r="L12" s="37">
        <f>福島２･伊達市・伊達郡!P32</f>
        <v>4200</v>
      </c>
      <c r="M12" s="39">
        <f>福島２･伊達市・伊達郡!Q32</f>
        <v>0</v>
      </c>
      <c r="N12" s="37">
        <f>福島２･伊達市・伊達郡!R32</f>
        <v>300</v>
      </c>
      <c r="O12" s="39">
        <f>福島２･伊達市・伊達郡!S32</f>
        <v>0</v>
      </c>
      <c r="P12" s="37">
        <f>福島２･伊達市・伊達郡!U32</f>
        <v>100</v>
      </c>
      <c r="Q12" s="39">
        <f>福島２･伊達市・伊達郡!V32</f>
        <v>0</v>
      </c>
      <c r="R12" s="37"/>
      <c r="S12" s="39"/>
    </row>
    <row r="13" spans="1:22" ht="18" customHeight="1">
      <c r="A13" s="58" t="s">
        <v>261</v>
      </c>
      <c r="B13" s="33">
        <f>D13+F13+H13+J13+L13+N13+P13+R13</f>
        <v>72550</v>
      </c>
      <c r="C13" s="34">
        <f t="shared" si="0"/>
        <v>0</v>
      </c>
      <c r="D13" s="33">
        <f>いわき市２!H32</f>
        <v>2650</v>
      </c>
      <c r="E13" s="35">
        <f>いわき市２!I32</f>
        <v>0</v>
      </c>
      <c r="F13" s="33">
        <f>いわき市２!J32</f>
        <v>26850</v>
      </c>
      <c r="G13" s="35">
        <f>いわき市２!K32</f>
        <v>0</v>
      </c>
      <c r="H13" s="33">
        <f>いわき市２!L32</f>
        <v>7750</v>
      </c>
      <c r="I13" s="35">
        <f>いわき市２!M32</f>
        <v>0</v>
      </c>
      <c r="J13" s="33">
        <f>いわき市２!N32</f>
        <v>7900</v>
      </c>
      <c r="K13" s="35">
        <f>いわき市２!O32</f>
        <v>0</v>
      </c>
      <c r="L13" s="33">
        <f>いわき市２!P32</f>
        <v>24950</v>
      </c>
      <c r="M13" s="35">
        <f>いわき市２!Q32</f>
        <v>0</v>
      </c>
      <c r="N13" s="33">
        <f>いわき市２!R32</f>
        <v>1600</v>
      </c>
      <c r="O13" s="35">
        <f>いわき市２!S32</f>
        <v>0</v>
      </c>
      <c r="P13" s="79">
        <f>いわき市１!U6+いわき市１!U7+いわき市１!U8+いわき市１!U9+いわき市１!U12+いわき市１!U19+いわき市１!U22+いわき市１!U24+いわき市１!U27+いわき市２!U8+いわき市２!U10+いわき市２!U11+いわき市２!U14+いわき市２!U25</f>
        <v>800</v>
      </c>
      <c r="Q13" s="35">
        <f>いわき市１!V6+いわき市１!V7+いわき市１!V8+いわき市１!V9+いわき市１!V12+いわき市１!V19+いわき市１!V22+いわき市１!V24+いわき市１!V27+いわき市２!V8+いわき市２!V10+いわき市２!V11+いわき市２!V14+いわき市２!V25</f>
        <v>0</v>
      </c>
      <c r="R13" s="43">
        <f>いわき市１!U13</f>
        <v>50</v>
      </c>
      <c r="S13" s="36">
        <f>いわき市１!V13</f>
        <v>0</v>
      </c>
    </row>
    <row r="14" spans="1:22" ht="18" customHeight="1">
      <c r="A14" s="58" t="s">
        <v>184</v>
      </c>
      <c r="B14" s="33">
        <f t="shared" si="0"/>
        <v>15400</v>
      </c>
      <c r="C14" s="34">
        <f t="shared" si="0"/>
        <v>0</v>
      </c>
      <c r="D14" s="33">
        <f>南相馬市・相馬市・相馬郡・双葉郡!H13</f>
        <v>550</v>
      </c>
      <c r="E14" s="35">
        <f>南相馬市・相馬市・相馬郡・双葉郡!I13</f>
        <v>0</v>
      </c>
      <c r="F14" s="33">
        <f>南相馬市・相馬市・相馬郡・双葉郡!J13</f>
        <v>8800</v>
      </c>
      <c r="G14" s="35">
        <f>南相馬市・相馬市・相馬郡・双葉郡!K13</f>
        <v>0</v>
      </c>
      <c r="H14" s="33">
        <f>南相馬市・相馬市・相馬郡・双葉郡!L13</f>
        <v>600</v>
      </c>
      <c r="I14" s="35">
        <f>南相馬市・相馬市・相馬郡・双葉郡!M13</f>
        <v>0</v>
      </c>
      <c r="J14" s="33">
        <f>南相馬市・相馬市・相馬郡・双葉郡!N13</f>
        <v>750</v>
      </c>
      <c r="K14" s="35">
        <f>南相馬市・相馬市・相馬郡・双葉郡!O13</f>
        <v>0</v>
      </c>
      <c r="L14" s="33">
        <f>南相馬市・相馬市・相馬郡・双葉郡!P13</f>
        <v>4350</v>
      </c>
      <c r="M14" s="35">
        <f>南相馬市・相馬市・相馬郡・双葉郡!Q13</f>
        <v>0</v>
      </c>
      <c r="N14" s="33">
        <f>南相馬市・相馬市・相馬郡・双葉郡!R13</f>
        <v>250</v>
      </c>
      <c r="O14" s="35">
        <f>南相馬市・相馬市・相馬郡・双葉郡!S13</f>
        <v>0</v>
      </c>
      <c r="P14" s="33">
        <f>南相馬市・相馬市・相馬郡・双葉郡!U6</f>
        <v>50</v>
      </c>
      <c r="Q14" s="35">
        <f>南相馬市・相馬市・相馬郡・双葉郡!V6</f>
        <v>0</v>
      </c>
      <c r="R14" s="33">
        <f>南相馬市・相馬市・相馬郡・双葉郡!U7</f>
        <v>50</v>
      </c>
      <c r="S14" s="35">
        <f>南相馬市・相馬市・相馬郡・双葉郡!V7</f>
        <v>0</v>
      </c>
    </row>
    <row r="15" spans="1:22" ht="18" customHeight="1">
      <c r="A15" s="58" t="s">
        <v>262</v>
      </c>
      <c r="B15" s="33">
        <f t="shared" si="0"/>
        <v>8450</v>
      </c>
      <c r="C15" s="34">
        <f t="shared" si="0"/>
        <v>0</v>
      </c>
      <c r="D15" s="33">
        <f>南相馬市・相馬市・相馬郡・双葉郡!H19</f>
        <v>100</v>
      </c>
      <c r="E15" s="35">
        <f>南相馬市・相馬市・相馬郡・双葉郡!I19</f>
        <v>0</v>
      </c>
      <c r="F15" s="33">
        <f>南相馬市・相馬市・相馬郡・双葉郡!J19</f>
        <v>3350</v>
      </c>
      <c r="G15" s="35">
        <f>南相馬市・相馬市・相馬郡・双葉郡!K19</f>
        <v>0</v>
      </c>
      <c r="H15" s="33">
        <f>南相馬市・相馬市・相馬郡・双葉郡!L19</f>
        <v>300</v>
      </c>
      <c r="I15" s="35">
        <f>南相馬市・相馬市・相馬郡・双葉郡!M19</f>
        <v>0</v>
      </c>
      <c r="J15" s="33">
        <f>南相馬市・相馬市・相馬郡・双葉郡!N19</f>
        <v>800</v>
      </c>
      <c r="K15" s="35">
        <f>南相馬市・相馬市・相馬郡・双葉郡!O19</f>
        <v>0</v>
      </c>
      <c r="L15" s="33">
        <f>南相馬市・相馬市・相馬郡・双葉郡!P19</f>
        <v>3650</v>
      </c>
      <c r="M15" s="35">
        <f>南相馬市・相馬市・相馬郡・双葉郡!Q19</f>
        <v>0</v>
      </c>
      <c r="N15" s="33">
        <f>南相馬市・相馬市・相馬郡・双葉郡!R19</f>
        <v>100</v>
      </c>
      <c r="O15" s="35">
        <f>南相馬市・相馬市・相馬郡・双葉郡!S19</f>
        <v>0</v>
      </c>
      <c r="P15" s="33">
        <f>南相馬市・相馬市・相馬郡・双葉郡!U17</f>
        <v>50</v>
      </c>
      <c r="Q15" s="35">
        <f>南相馬市・相馬市・相馬郡・双葉郡!V17</f>
        <v>0</v>
      </c>
      <c r="R15" s="33">
        <f>南相馬市・相馬市・相馬郡・双葉郡!U16+南相馬市・相馬市・相馬郡・双葉郡!U15</f>
        <v>100</v>
      </c>
      <c r="S15" s="35">
        <f>南相馬市・相馬市・相馬郡・双葉郡!V16+南相馬市・相馬市・相馬郡・双葉郡!V15</f>
        <v>0</v>
      </c>
    </row>
    <row r="16" spans="1:22" ht="18" customHeight="1">
      <c r="A16" s="58" t="s">
        <v>263</v>
      </c>
      <c r="B16" s="33">
        <f>D16+F16+H16+J16+L16+N16+P16+R16</f>
        <v>26150</v>
      </c>
      <c r="C16" s="34">
        <f>E16+G16+I16+K16+M16+O16+Q16+S16</f>
        <v>0</v>
      </c>
      <c r="D16" s="33">
        <f>会津若松市・河沼郡・南会津郡!H20</f>
        <v>650</v>
      </c>
      <c r="E16" s="35">
        <f>会津若松市・河沼郡・南会津郡!I20</f>
        <v>0</v>
      </c>
      <c r="F16" s="33">
        <f>会津若松市・河沼郡・南会津郡!J20</f>
        <v>11550</v>
      </c>
      <c r="G16" s="35">
        <f>会津若松市・河沼郡・南会津郡!K20</f>
        <v>0</v>
      </c>
      <c r="H16" s="33">
        <f>会津若松市・河沼郡・南会津郡!L20</f>
        <v>2250</v>
      </c>
      <c r="I16" s="35">
        <f>会津若松市・河沼郡・南会津郡!M20</f>
        <v>0</v>
      </c>
      <c r="J16" s="33">
        <f>会津若松市・河沼郡・南会津郡!N20</f>
        <v>1650</v>
      </c>
      <c r="K16" s="35">
        <f>会津若松市・河沼郡・南会津郡!O20</f>
        <v>0</v>
      </c>
      <c r="L16" s="33">
        <f>会津若松市・河沼郡・南会津郡!P20</f>
        <v>9200</v>
      </c>
      <c r="M16" s="35">
        <f>会津若松市・河沼郡・南会津郡!Q20</f>
        <v>0</v>
      </c>
      <c r="N16" s="33">
        <f>会津若松市・河沼郡・南会津郡!R20</f>
        <v>700</v>
      </c>
      <c r="O16" s="35">
        <f>会津若松市・河沼郡・南会津郡!S20</f>
        <v>0</v>
      </c>
      <c r="P16" s="33">
        <f>会津若松市・河沼郡・南会津郡!U16</f>
        <v>100</v>
      </c>
      <c r="Q16" s="35">
        <f>会津若松市・河沼郡・南会津郡!V16</f>
        <v>0</v>
      </c>
      <c r="R16" s="33">
        <f>会津若松市・河沼郡・南会津郡!U17</f>
        <v>50</v>
      </c>
      <c r="S16" s="35">
        <f>会津若松市・河沼郡・南会津郡!V17</f>
        <v>0</v>
      </c>
    </row>
    <row r="17" spans="1:19" ht="18" customHeight="1">
      <c r="A17" s="58" t="s">
        <v>264</v>
      </c>
      <c r="B17" s="33">
        <f>D17+F17+H17+J17+L17+N17+P17+R17</f>
        <v>12650</v>
      </c>
      <c r="C17" s="34">
        <f t="shared" si="0"/>
        <v>0</v>
      </c>
      <c r="D17" s="33">
        <f>喜多方市・耶麻郡・大沼郡!H12</f>
        <v>200</v>
      </c>
      <c r="E17" s="35">
        <f>喜多方市・耶麻郡・大沼郡!I12</f>
        <v>0</v>
      </c>
      <c r="F17" s="33">
        <f>喜多方市・耶麻郡・大沼郡!J12</f>
        <v>5700</v>
      </c>
      <c r="G17" s="35">
        <f>喜多方市・耶麻郡・大沼郡!K12</f>
        <v>0</v>
      </c>
      <c r="H17" s="33">
        <f>喜多方市・耶麻郡・大沼郡!L12</f>
        <v>850</v>
      </c>
      <c r="I17" s="35">
        <f>喜多方市・耶麻郡・大沼郡!M12</f>
        <v>0</v>
      </c>
      <c r="J17" s="33">
        <f>喜多方市・耶麻郡・大沼郡!N12</f>
        <v>550</v>
      </c>
      <c r="K17" s="35">
        <f>喜多方市・耶麻郡・大沼郡!O12</f>
        <v>0</v>
      </c>
      <c r="L17" s="33">
        <f>喜多方市・耶麻郡・大沼郡!P12</f>
        <v>5100</v>
      </c>
      <c r="M17" s="35">
        <f>喜多方市・耶麻郡・大沼郡!Q12</f>
        <v>0</v>
      </c>
      <c r="N17" s="33">
        <f>喜多方市・耶麻郡・大沼郡!R12</f>
        <v>200</v>
      </c>
      <c r="O17" s="35">
        <f>喜多方市・耶麻郡・大沼郡!S12</f>
        <v>0</v>
      </c>
      <c r="P17" s="33">
        <f>喜多方市・耶麻郡・大沼郡!U12</f>
        <v>50</v>
      </c>
      <c r="Q17" s="35">
        <f>喜多方市・耶麻郡・大沼郡!V12</f>
        <v>0</v>
      </c>
      <c r="R17" s="33"/>
      <c r="S17" s="35"/>
    </row>
    <row r="18" spans="1:19" ht="18" customHeight="1">
      <c r="A18" s="60" t="s">
        <v>265</v>
      </c>
      <c r="B18" s="40">
        <f>SUM(B5:B17)</f>
        <v>344950</v>
      </c>
      <c r="C18" s="41">
        <f>SUM(C5:C17)</f>
        <v>0</v>
      </c>
      <c r="D18" s="40">
        <f t="shared" ref="D18:S18" si="1">SUM(D5:D17)</f>
        <v>9450</v>
      </c>
      <c r="E18" s="42">
        <f t="shared" si="1"/>
        <v>0</v>
      </c>
      <c r="F18" s="40">
        <f t="shared" si="1"/>
        <v>152450</v>
      </c>
      <c r="G18" s="42">
        <f t="shared" si="1"/>
        <v>0</v>
      </c>
      <c r="H18" s="40">
        <f t="shared" si="1"/>
        <v>26250</v>
      </c>
      <c r="I18" s="42">
        <f t="shared" si="1"/>
        <v>0</v>
      </c>
      <c r="J18" s="40">
        <f t="shared" si="1"/>
        <v>27150</v>
      </c>
      <c r="K18" s="42">
        <f t="shared" si="1"/>
        <v>0</v>
      </c>
      <c r="L18" s="40">
        <f t="shared" si="1"/>
        <v>117200</v>
      </c>
      <c r="M18" s="42">
        <f t="shared" si="1"/>
        <v>0</v>
      </c>
      <c r="N18" s="40">
        <f>SUM(N5:N17)</f>
        <v>9000</v>
      </c>
      <c r="O18" s="42">
        <f t="shared" si="1"/>
        <v>0</v>
      </c>
      <c r="P18" s="40">
        <f>SUM(P5:P17)</f>
        <v>2800</v>
      </c>
      <c r="Q18" s="42">
        <f t="shared" si="1"/>
        <v>0</v>
      </c>
      <c r="R18" s="40">
        <f>SUM(R5:R17)</f>
        <v>650</v>
      </c>
      <c r="S18" s="42">
        <f t="shared" si="1"/>
        <v>0</v>
      </c>
    </row>
    <row r="19" spans="1:19" ht="18" customHeight="1">
      <c r="A19" s="58" t="s">
        <v>266</v>
      </c>
      <c r="B19" s="33">
        <f t="shared" ref="B19:C22" si="2">D19+F19+H19+J19+L19+N19+P19+R19</f>
        <v>6900</v>
      </c>
      <c r="C19" s="36">
        <f t="shared" si="2"/>
        <v>0</v>
      </c>
      <c r="D19" s="33">
        <f>須賀川市･田村市・田村郡!H29</f>
        <v>100</v>
      </c>
      <c r="E19" s="36">
        <f>須賀川市･田村市・田村郡!I29</f>
        <v>0</v>
      </c>
      <c r="F19" s="33">
        <f>須賀川市･田村市・田村郡!J29</f>
        <v>4550</v>
      </c>
      <c r="G19" s="36">
        <f>須賀川市･田村市・田村郡!K29</f>
        <v>0</v>
      </c>
      <c r="H19" s="33">
        <f>須賀川市･田村市・田村郡!L29</f>
        <v>350</v>
      </c>
      <c r="I19" s="36">
        <f>須賀川市･田村市・田村郡!M29</f>
        <v>0</v>
      </c>
      <c r="J19" s="33">
        <f>須賀川市･田村市・田村郡!N29</f>
        <v>150</v>
      </c>
      <c r="K19" s="36">
        <f>須賀川市･田村市・田村郡!O29</f>
        <v>0</v>
      </c>
      <c r="L19" s="33">
        <f>須賀川市･田村市・田村郡!P29</f>
        <v>1500</v>
      </c>
      <c r="M19" s="36">
        <f>須賀川市･田村市・田村郡!Q29</f>
        <v>0</v>
      </c>
      <c r="N19" s="33">
        <f>須賀川市･田村市・田村郡!R29</f>
        <v>150</v>
      </c>
      <c r="O19" s="36">
        <f>須賀川市･田村市・田村郡!S29</f>
        <v>0</v>
      </c>
      <c r="P19" s="33">
        <f>須賀川市･田村市・田村郡!U29</f>
        <v>100</v>
      </c>
      <c r="Q19" s="36">
        <f>須賀川市･田村市・田村郡!V29</f>
        <v>0</v>
      </c>
      <c r="R19" s="33"/>
      <c r="S19" s="36"/>
    </row>
    <row r="20" spans="1:19" ht="18" customHeight="1">
      <c r="A20" s="58" t="s">
        <v>267</v>
      </c>
      <c r="B20" s="33">
        <f t="shared" si="2"/>
        <v>7950</v>
      </c>
      <c r="C20" s="36">
        <f t="shared" si="2"/>
        <v>0</v>
      </c>
      <c r="D20" s="33">
        <f>白河市・西白河郡･石川郡･東白川郡!H19</f>
        <v>200</v>
      </c>
      <c r="E20" s="36">
        <f>白河市・西白河郡･石川郡･東白川郡!I19</f>
        <v>0</v>
      </c>
      <c r="F20" s="33">
        <f>白河市・西白河郡･石川郡･東白川郡!J19</f>
        <v>5600</v>
      </c>
      <c r="G20" s="36">
        <f>白河市・西白河郡･石川郡･東白川郡!K19</f>
        <v>0</v>
      </c>
      <c r="H20" s="33">
        <f>白河市・西白河郡･石川郡･東白川郡!L19</f>
        <v>450</v>
      </c>
      <c r="I20" s="36">
        <f>白河市・西白河郡･石川郡･東白川郡!M19</f>
        <v>0</v>
      </c>
      <c r="J20" s="33">
        <f>白河市・西白河郡･石川郡･東白川郡!N19</f>
        <v>300</v>
      </c>
      <c r="K20" s="36">
        <f>白河市・西白河郡･石川郡･東白川郡!O19</f>
        <v>0</v>
      </c>
      <c r="L20" s="33">
        <f>白河市・西白河郡･石川郡･東白川郡!P19</f>
        <v>1150</v>
      </c>
      <c r="M20" s="36">
        <f>白河市・西白河郡･石川郡･東白川郡!Q19</f>
        <v>0</v>
      </c>
      <c r="N20" s="33">
        <f>白河市・西白河郡･石川郡･東白川郡!R19</f>
        <v>200</v>
      </c>
      <c r="O20" s="36">
        <f>白河市・西白河郡･石川郡･東白川郡!S19</f>
        <v>0</v>
      </c>
      <c r="P20" s="33">
        <f>白河市・西白河郡･石川郡･東白川郡!U19</f>
        <v>50</v>
      </c>
      <c r="Q20" s="36">
        <f>白河市・西白河郡･石川郡･東白川郡!V19</f>
        <v>0</v>
      </c>
      <c r="R20" s="33"/>
      <c r="S20" s="36"/>
    </row>
    <row r="21" spans="1:19" ht="18" customHeight="1">
      <c r="A21" s="58" t="s">
        <v>268</v>
      </c>
      <c r="B21" s="33">
        <f t="shared" si="2"/>
        <v>7550</v>
      </c>
      <c r="C21" s="36">
        <f t="shared" si="2"/>
        <v>0</v>
      </c>
      <c r="D21" s="33">
        <f>白河市・西白河郡･石川郡･東白川郡!H25</f>
        <v>100</v>
      </c>
      <c r="E21" s="36">
        <f>白河市・西白河郡･石川郡･東白川郡!I25</f>
        <v>0</v>
      </c>
      <c r="F21" s="33">
        <f>白河市・西白河郡･石川郡･東白川郡!J25</f>
        <v>3750</v>
      </c>
      <c r="G21" s="36">
        <f>白河市・西白河郡･石川郡･東白川郡!K25</f>
        <v>0</v>
      </c>
      <c r="H21" s="33">
        <f>白河市・西白河郡･石川郡･東白川郡!L25</f>
        <v>300</v>
      </c>
      <c r="I21" s="36">
        <f>白河市・西白河郡･石川郡･東白川郡!M25</f>
        <v>0</v>
      </c>
      <c r="J21" s="33">
        <f>白河市・西白河郡･石川郡･東白川郡!N25</f>
        <v>400</v>
      </c>
      <c r="K21" s="36">
        <f>白河市・西白河郡･石川郡･東白川郡!O25</f>
        <v>0</v>
      </c>
      <c r="L21" s="33">
        <f>白河市・西白河郡･石川郡･東白川郡!P25</f>
        <v>2750</v>
      </c>
      <c r="M21" s="36">
        <f>白河市・西白河郡･石川郡･東白川郡!Q25</f>
        <v>0</v>
      </c>
      <c r="N21" s="33">
        <f>白河市・西白河郡･石川郡･東白川郡!R25</f>
        <v>150</v>
      </c>
      <c r="O21" s="36">
        <f>白河市・西白河郡･石川郡･東白川郡!S25</f>
        <v>0</v>
      </c>
      <c r="P21" s="33">
        <f>白河市・西白河郡･石川郡･東白川郡!U21+白河市・西白河郡･石川郡･東白川郡!U23</f>
        <v>100</v>
      </c>
      <c r="Q21" s="36">
        <f>白河市・西白河郡･石川郡･東白川郡!V21+白河市・西白河郡･石川郡･東白川郡!V23</f>
        <v>0</v>
      </c>
      <c r="R21" s="33"/>
      <c r="S21" s="36"/>
    </row>
    <row r="22" spans="1:19" ht="18" customHeight="1">
      <c r="A22" s="58" t="s">
        <v>269</v>
      </c>
      <c r="B22" s="33">
        <f t="shared" si="2"/>
        <v>6200</v>
      </c>
      <c r="C22" s="36">
        <f t="shared" si="2"/>
        <v>0</v>
      </c>
      <c r="D22" s="33">
        <f>白河市・西白河郡･石川郡･東白川郡!H33</f>
        <v>150</v>
      </c>
      <c r="E22" s="36">
        <f>白河市・西白河郡･石川郡･東白川郡!I33</f>
        <v>0</v>
      </c>
      <c r="F22" s="33">
        <f>白河市・西白河郡･石川郡･東白川郡!J33</f>
        <v>3350</v>
      </c>
      <c r="G22" s="36">
        <f>白河市・西白河郡･石川郡･東白川郡!K33</f>
        <v>0</v>
      </c>
      <c r="H22" s="33">
        <f>白河市・西白河郡･石川郡･東白川郡!L33</f>
        <v>200</v>
      </c>
      <c r="I22" s="36">
        <f>白河市・西白河郡･石川郡･東白川郡!M33</f>
        <v>0</v>
      </c>
      <c r="J22" s="33">
        <f>白河市・西白河郡･石川郡･東白川郡!N33</f>
        <v>350</v>
      </c>
      <c r="K22" s="36">
        <f>白河市・西白河郡･石川郡･東白川郡!O33</f>
        <v>0</v>
      </c>
      <c r="L22" s="33">
        <f>白河市・西白河郡･石川郡･東白川郡!P33</f>
        <v>1950</v>
      </c>
      <c r="M22" s="36">
        <f>白河市・西白河郡･石川郡･東白川郡!Q33</f>
        <v>0</v>
      </c>
      <c r="N22" s="33">
        <f>白河市・西白河郡･石川郡･東白川郡!R33</f>
        <v>150</v>
      </c>
      <c r="O22" s="36">
        <f>白河市・西白河郡･石川郡･東白川郡!S33</f>
        <v>0</v>
      </c>
      <c r="P22" s="33">
        <f>白河市・西白河郡･石川郡･東白川郡!U28+白河市・西白河郡･石川郡･東白川郡!U30</f>
        <v>50</v>
      </c>
      <c r="Q22" s="36">
        <f>白河市・西白河郡･石川郡･東白川郡!V28+白河市・西白河郡･石川郡･東白川郡!V30</f>
        <v>0</v>
      </c>
      <c r="R22" s="33"/>
      <c r="S22" s="36"/>
    </row>
    <row r="23" spans="1:19" ht="18" customHeight="1">
      <c r="A23" s="58" t="s">
        <v>270</v>
      </c>
      <c r="B23" s="64" t="s">
        <v>201</v>
      </c>
      <c r="C23" s="36"/>
      <c r="D23" s="33"/>
      <c r="E23" s="36"/>
      <c r="F23" s="33"/>
      <c r="G23" s="36"/>
      <c r="H23" s="33"/>
      <c r="I23" s="36"/>
      <c r="J23" s="33"/>
      <c r="K23" s="36"/>
      <c r="L23" s="33"/>
      <c r="M23" s="36"/>
      <c r="N23" s="33"/>
      <c r="O23" s="36"/>
      <c r="P23" s="33"/>
      <c r="Q23" s="36"/>
      <c r="R23" s="33"/>
      <c r="S23" s="36"/>
    </row>
    <row r="24" spans="1:19" ht="18" customHeight="1">
      <c r="A24" s="58" t="s">
        <v>271</v>
      </c>
      <c r="B24" s="33">
        <f>D24+F24+H24+J24+L24+N24+P24</f>
        <v>9950</v>
      </c>
      <c r="C24" s="36">
        <f t="shared" ref="C24:C30" si="3">E24+G24+I24+K24+M24+O24+Q24+S24</f>
        <v>0</v>
      </c>
      <c r="D24" s="33">
        <f>福島２･伊達市・伊達郡!H40</f>
        <v>150</v>
      </c>
      <c r="E24" s="36">
        <f>福島２･伊達市・伊達郡!I40</f>
        <v>0</v>
      </c>
      <c r="F24" s="33">
        <f>福島２･伊達市・伊達郡!J40</f>
        <v>5650</v>
      </c>
      <c r="G24" s="36">
        <f>福島２･伊達市・伊達郡!K40</f>
        <v>0</v>
      </c>
      <c r="H24" s="33">
        <f>福島２･伊達市・伊達郡!L40</f>
        <v>350</v>
      </c>
      <c r="I24" s="36">
        <f>福島２･伊達市・伊達郡!M40</f>
        <v>0</v>
      </c>
      <c r="J24" s="33">
        <f>福島２･伊達市・伊達郡!N40</f>
        <v>350</v>
      </c>
      <c r="K24" s="36">
        <f>福島２･伊達市・伊達郡!O40</f>
        <v>0</v>
      </c>
      <c r="L24" s="33">
        <f>福島２･伊達市・伊達郡!P40</f>
        <v>3050</v>
      </c>
      <c r="M24" s="36">
        <f>福島２･伊達市・伊達郡!Q40</f>
        <v>0</v>
      </c>
      <c r="N24" s="33">
        <f>福島２･伊達市・伊達郡!R40</f>
        <v>300</v>
      </c>
      <c r="O24" s="36">
        <f>福島２･伊達市・伊達郡!S40</f>
        <v>0</v>
      </c>
      <c r="P24" s="33">
        <f>福島２･伊達市・伊達郡!U40</f>
        <v>100</v>
      </c>
      <c r="Q24" s="36">
        <f>福島２･伊達市・伊達郡!V40</f>
        <v>0</v>
      </c>
      <c r="R24" s="33"/>
      <c r="S24" s="36"/>
    </row>
    <row r="25" spans="1:19" ht="18" customHeight="1">
      <c r="A25" s="58" t="s">
        <v>272</v>
      </c>
      <c r="B25" s="33">
        <f t="shared" ref="B25:B30" si="4">D25+F25+H25+J25+L25+N25+P25+R25</f>
        <v>3900</v>
      </c>
      <c r="C25" s="36">
        <f>E25+G25+I25+K25+M25+O25+Q25+S25</f>
        <v>0</v>
      </c>
      <c r="D25" s="33">
        <f>南相馬市・相馬市・相馬郡・双葉郡!H33</f>
        <v>0</v>
      </c>
      <c r="E25" s="36">
        <f>南相馬市・相馬市・相馬郡・双葉郡!I33</f>
        <v>0</v>
      </c>
      <c r="F25" s="33">
        <f>南相馬市・相馬市・相馬郡・双葉郡!J33</f>
        <v>2500</v>
      </c>
      <c r="G25" s="36">
        <f>南相馬市・相馬市・相馬郡・双葉郡!K33</f>
        <v>0</v>
      </c>
      <c r="H25" s="33">
        <f>南相馬市・相馬市・相馬郡・双葉郡!L33</f>
        <v>150</v>
      </c>
      <c r="I25" s="36">
        <f>南相馬市・相馬市・相馬郡・双葉郡!M33</f>
        <v>0</v>
      </c>
      <c r="J25" s="33">
        <f>南相馬市・相馬市・相馬郡・双葉郡!N33</f>
        <v>150</v>
      </c>
      <c r="K25" s="36">
        <f>南相馬市・相馬市・相馬郡・双葉郡!O33</f>
        <v>0</v>
      </c>
      <c r="L25" s="33">
        <f>南相馬市・相馬市・相馬郡・双葉郡!P33</f>
        <v>1100</v>
      </c>
      <c r="M25" s="36">
        <f>南相馬市・相馬市・相馬郡・双葉郡!Q33</f>
        <v>0</v>
      </c>
      <c r="N25" s="33">
        <f>南相馬市・相馬市・相馬郡・双葉郡!R33</f>
        <v>0</v>
      </c>
      <c r="O25" s="36">
        <f>南相馬市・相馬市・相馬郡・双葉郡!S33</f>
        <v>0</v>
      </c>
      <c r="P25" s="33"/>
      <c r="Q25" s="35"/>
      <c r="R25" s="43"/>
      <c r="S25" s="44"/>
    </row>
    <row r="26" spans="1:19" ht="18" customHeight="1">
      <c r="A26" s="58" t="s">
        <v>87</v>
      </c>
      <c r="B26" s="33">
        <f t="shared" si="4"/>
        <v>1300</v>
      </c>
      <c r="C26" s="36">
        <f t="shared" si="3"/>
        <v>0</v>
      </c>
      <c r="D26" s="33">
        <f>南相馬市・相馬市・相馬郡・双葉郡!H22</f>
        <v>0</v>
      </c>
      <c r="E26" s="36">
        <f>南相馬市・相馬市・相馬郡・双葉郡!I22</f>
        <v>0</v>
      </c>
      <c r="F26" s="33">
        <f>南相馬市・相馬市・相馬郡・双葉郡!J22</f>
        <v>950</v>
      </c>
      <c r="G26" s="36">
        <f>南相馬市・相馬市・相馬郡・双葉郡!K22</f>
        <v>0</v>
      </c>
      <c r="H26" s="33">
        <f>南相馬市・相馬市・相馬郡・双葉郡!L22</f>
        <v>50</v>
      </c>
      <c r="I26" s="36">
        <f>南相馬市・相馬市・相馬郡・双葉郡!M22</f>
        <v>0</v>
      </c>
      <c r="J26" s="33">
        <f>南相馬市・相馬市・相馬郡・双葉郡!N22</f>
        <v>50</v>
      </c>
      <c r="K26" s="36">
        <f>南相馬市・相馬市・相馬郡・双葉郡!O22</f>
        <v>0</v>
      </c>
      <c r="L26" s="33">
        <f>南相馬市・相馬市・相馬郡・双葉郡!P22</f>
        <v>150</v>
      </c>
      <c r="M26" s="36">
        <f>南相馬市・相馬市・相馬郡・双葉郡!Q22</f>
        <v>0</v>
      </c>
      <c r="N26" s="33">
        <f>南相馬市・相馬市・相馬郡・双葉郡!R22</f>
        <v>50</v>
      </c>
      <c r="O26" s="36">
        <f>南相馬市・相馬市・相馬郡・双葉郡!S22</f>
        <v>0</v>
      </c>
      <c r="P26" s="33"/>
      <c r="Q26" s="36"/>
      <c r="R26" s="33">
        <f>南相馬市・相馬市・相馬郡・双葉郡!U22</f>
        <v>50</v>
      </c>
      <c r="S26" s="36">
        <f>南相馬市・相馬市・相馬郡・双葉郡!V22</f>
        <v>0</v>
      </c>
    </row>
    <row r="27" spans="1:19" ht="18" customHeight="1">
      <c r="A27" s="58" t="s">
        <v>273</v>
      </c>
      <c r="B27" s="33">
        <f t="shared" si="4"/>
        <v>6200</v>
      </c>
      <c r="C27" s="36">
        <f t="shared" si="3"/>
        <v>0</v>
      </c>
      <c r="D27" s="33">
        <f>喜多方市・耶麻郡・大沼郡!H22</f>
        <v>150</v>
      </c>
      <c r="E27" s="36">
        <f>喜多方市・耶麻郡・大沼郡!I22</f>
        <v>0</v>
      </c>
      <c r="F27" s="33">
        <f>喜多方市・耶麻郡・大沼郡!J22</f>
        <v>4200</v>
      </c>
      <c r="G27" s="36">
        <f>喜多方市・耶麻郡・大沼郡!K22</f>
        <v>0</v>
      </c>
      <c r="H27" s="33">
        <f>喜多方市・耶麻郡・大沼郡!L22</f>
        <v>400</v>
      </c>
      <c r="I27" s="36">
        <f>喜多方市・耶麻郡・大沼郡!M22</f>
        <v>0</v>
      </c>
      <c r="J27" s="33">
        <f>喜多方市・耶麻郡・大沼郡!N22</f>
        <v>300</v>
      </c>
      <c r="K27" s="36">
        <f>喜多方市・耶麻郡・大沼郡!O22</f>
        <v>0</v>
      </c>
      <c r="L27" s="33">
        <f>喜多方市・耶麻郡・大沼郡!P22</f>
        <v>1050</v>
      </c>
      <c r="M27" s="36">
        <f>喜多方市・耶麻郡・大沼郡!Q22</f>
        <v>0</v>
      </c>
      <c r="N27" s="33">
        <f>喜多方市・耶麻郡・大沼郡!R22</f>
        <v>100</v>
      </c>
      <c r="O27" s="36">
        <f>喜多方市・耶麻郡・大沼郡!S22</f>
        <v>0</v>
      </c>
      <c r="P27" s="33">
        <f>喜多方市・耶麻郡・大沼郡!U14</f>
        <v>0</v>
      </c>
      <c r="Q27" s="36">
        <f>喜多方市・耶麻郡・大沼郡!V14</f>
        <v>0</v>
      </c>
      <c r="R27" s="33"/>
      <c r="S27" s="36"/>
    </row>
    <row r="28" spans="1:19" ht="18" customHeight="1">
      <c r="A28" s="58" t="s">
        <v>274</v>
      </c>
      <c r="B28" s="33">
        <f t="shared" si="4"/>
        <v>7850</v>
      </c>
      <c r="C28" s="36">
        <f t="shared" si="3"/>
        <v>0</v>
      </c>
      <c r="D28" s="33">
        <f>喜多方市・耶麻郡・大沼郡!H31</f>
        <v>200</v>
      </c>
      <c r="E28" s="36">
        <f>喜多方市・耶麻郡・大沼郡!I31</f>
        <v>0</v>
      </c>
      <c r="F28" s="33">
        <f>喜多方市・耶麻郡・大沼郡!J31</f>
        <v>5400</v>
      </c>
      <c r="G28" s="36">
        <f>喜多方市・耶麻郡・大沼郡!K31</f>
        <v>0</v>
      </c>
      <c r="H28" s="33">
        <f>喜多方市・耶麻郡・大沼郡!L31</f>
        <v>400</v>
      </c>
      <c r="I28" s="36">
        <f>喜多方市・耶麻郡・大沼郡!M31</f>
        <v>0</v>
      </c>
      <c r="J28" s="33">
        <f>喜多方市・耶麻郡・大沼郡!N31</f>
        <v>300</v>
      </c>
      <c r="K28" s="36">
        <f>喜多方市・耶麻郡・大沼郡!O31</f>
        <v>0</v>
      </c>
      <c r="L28" s="33">
        <f>喜多方市・耶麻郡・大沼郡!P31</f>
        <v>1400</v>
      </c>
      <c r="M28" s="36">
        <f>喜多方市・耶麻郡・大沼郡!Q31</f>
        <v>0</v>
      </c>
      <c r="N28" s="33">
        <f>喜多方市・耶麻郡・大沼郡!R31</f>
        <v>100</v>
      </c>
      <c r="O28" s="36">
        <f>喜多方市・耶麻郡・大沼郡!S31</f>
        <v>0</v>
      </c>
      <c r="P28" s="33">
        <f>喜多方市・耶麻郡・大沼郡!U24+喜多方市・耶麻郡・大沼郡!U26</f>
        <v>50</v>
      </c>
      <c r="Q28" s="36">
        <f>喜多方市・耶麻郡・大沼郡!V24+喜多方市・耶麻郡・大沼郡!V26</f>
        <v>0</v>
      </c>
      <c r="R28" s="33"/>
      <c r="S28" s="36"/>
    </row>
    <row r="29" spans="1:19" ht="18" customHeight="1">
      <c r="A29" s="58" t="s">
        <v>275</v>
      </c>
      <c r="B29" s="33">
        <f t="shared" si="4"/>
        <v>5550</v>
      </c>
      <c r="C29" s="36">
        <f t="shared" si="3"/>
        <v>0</v>
      </c>
      <c r="D29" s="33">
        <f>会津若松市・河沼郡・南会津郡!H27</f>
        <v>150</v>
      </c>
      <c r="E29" s="36">
        <f>会津若松市・河沼郡・南会津郡!I27</f>
        <v>0</v>
      </c>
      <c r="F29" s="33">
        <f>会津若松市・河沼郡・南会津郡!J27</f>
        <v>3500</v>
      </c>
      <c r="G29" s="36">
        <f>会津若松市・河沼郡・南会津郡!K27</f>
        <v>0</v>
      </c>
      <c r="H29" s="33">
        <f>会津若松市・河沼郡・南会津郡!L27</f>
        <v>300</v>
      </c>
      <c r="I29" s="36">
        <f>会津若松市・河沼郡・南会津郡!M27</f>
        <v>0</v>
      </c>
      <c r="J29" s="33">
        <f>会津若松市・河沼郡・南会津郡!N27</f>
        <v>150</v>
      </c>
      <c r="K29" s="36">
        <f>会津若松市・河沼郡・南会津郡!O27</f>
        <v>0</v>
      </c>
      <c r="L29" s="33">
        <f>会津若松市・河沼郡・南会津郡!P27</f>
        <v>1300</v>
      </c>
      <c r="M29" s="36">
        <f>会津若松市・河沼郡・南会津郡!Q27</f>
        <v>0</v>
      </c>
      <c r="N29" s="33">
        <f>会津若松市・河沼郡・南会津郡!R27</f>
        <v>100</v>
      </c>
      <c r="O29" s="36">
        <f>会津若松市・河沼郡・南会津郡!S27</f>
        <v>0</v>
      </c>
      <c r="P29" s="33">
        <f>会津若松市・河沼郡・南会津郡!U22</f>
        <v>50</v>
      </c>
      <c r="Q29" s="36">
        <f>会津若松市・河沼郡・南会津郡!V22</f>
        <v>0</v>
      </c>
      <c r="R29" s="33"/>
      <c r="S29" s="36"/>
    </row>
    <row r="30" spans="1:19" ht="18" customHeight="1">
      <c r="A30" s="61" t="s">
        <v>276</v>
      </c>
      <c r="B30" s="45">
        <f t="shared" si="4"/>
        <v>6500</v>
      </c>
      <c r="C30" s="46">
        <f t="shared" si="3"/>
        <v>0</v>
      </c>
      <c r="D30" s="45">
        <f>会津若松市・河沼郡・南会津郡!H36</f>
        <v>100</v>
      </c>
      <c r="E30" s="46">
        <f>会津若松市・河沼郡・南会津郡!I36</f>
        <v>0</v>
      </c>
      <c r="F30" s="45">
        <f>会津若松市・河沼郡・南会津郡!J36</f>
        <v>4300</v>
      </c>
      <c r="G30" s="46">
        <f>会津若松市・河沼郡・南会津郡!K36</f>
        <v>0</v>
      </c>
      <c r="H30" s="45">
        <f>会津若松市・河沼郡・南会津郡!L36</f>
        <v>300</v>
      </c>
      <c r="I30" s="46">
        <f>会津若松市・河沼郡・南会津郡!M36</f>
        <v>0</v>
      </c>
      <c r="J30" s="45">
        <f>会津若松市・河沼郡・南会津郡!N36</f>
        <v>250</v>
      </c>
      <c r="K30" s="46">
        <f>会津若松市・河沼郡・南会津郡!O36</f>
        <v>0</v>
      </c>
      <c r="L30" s="45">
        <f>会津若松市・河沼郡・南会津郡!P36</f>
        <v>1500</v>
      </c>
      <c r="M30" s="46">
        <f>会津若松市・河沼郡・南会津郡!Q36</f>
        <v>0</v>
      </c>
      <c r="N30" s="45">
        <f>会津若松市・河沼郡・南会津郡!R36</f>
        <v>50</v>
      </c>
      <c r="O30" s="46">
        <f>会津若松市・河沼郡・南会津郡!S36</f>
        <v>0</v>
      </c>
      <c r="P30" s="45">
        <f>会津若松市・河沼郡・南会津郡!U30+会津若松市・河沼郡・南会津郡!U35</f>
        <v>0</v>
      </c>
      <c r="Q30" s="46">
        <f>会津若松市・河沼郡・南会津郡!V30+会津若松市・河沼郡・南会津郡!V35</f>
        <v>0</v>
      </c>
      <c r="R30" s="45"/>
      <c r="S30" s="46"/>
    </row>
    <row r="31" spans="1:19" ht="18" customHeight="1">
      <c r="A31" s="60" t="s">
        <v>277</v>
      </c>
      <c r="B31" s="40">
        <f>SUM(B19:B22,B24:B30)</f>
        <v>69850</v>
      </c>
      <c r="C31" s="47">
        <f>SUM(C19:C22,C24:C30)</f>
        <v>0</v>
      </c>
      <c r="D31" s="40">
        <f>SUM(D19:D30)</f>
        <v>1300</v>
      </c>
      <c r="E31" s="47">
        <f>SUM(E19:E30)</f>
        <v>0</v>
      </c>
      <c r="F31" s="40">
        <f t="shared" ref="F31:S31" si="5">SUM(F19:F30)</f>
        <v>43750</v>
      </c>
      <c r="G31" s="47">
        <f t="shared" si="5"/>
        <v>0</v>
      </c>
      <c r="H31" s="40">
        <f t="shared" si="5"/>
        <v>3250</v>
      </c>
      <c r="I31" s="47">
        <f t="shared" si="5"/>
        <v>0</v>
      </c>
      <c r="J31" s="40">
        <f t="shared" si="5"/>
        <v>2750</v>
      </c>
      <c r="K31" s="47">
        <f t="shared" si="5"/>
        <v>0</v>
      </c>
      <c r="L31" s="40">
        <f t="shared" si="5"/>
        <v>16900</v>
      </c>
      <c r="M31" s="47">
        <f t="shared" si="5"/>
        <v>0</v>
      </c>
      <c r="N31" s="40">
        <f>SUM(N19:N30)</f>
        <v>1350</v>
      </c>
      <c r="O31" s="47">
        <f t="shared" si="5"/>
        <v>0</v>
      </c>
      <c r="P31" s="40">
        <f t="shared" si="5"/>
        <v>500</v>
      </c>
      <c r="Q31" s="47">
        <f t="shared" si="5"/>
        <v>0</v>
      </c>
      <c r="R31" s="40">
        <f t="shared" si="5"/>
        <v>50</v>
      </c>
      <c r="S31" s="47">
        <f t="shared" si="5"/>
        <v>0</v>
      </c>
    </row>
    <row r="32" spans="1:19" ht="9" customHeight="1">
      <c r="C32" s="29"/>
      <c r="D32" s="48"/>
      <c r="E32" s="29"/>
      <c r="G32" s="29"/>
      <c r="I32" s="29"/>
      <c r="K32" s="29"/>
      <c r="M32" s="29"/>
      <c r="O32" s="29"/>
      <c r="Q32" s="29"/>
      <c r="S32" s="29"/>
    </row>
    <row r="33" spans="1:19" ht="18" customHeight="1">
      <c r="A33" s="56" t="s">
        <v>278</v>
      </c>
      <c r="B33" s="40">
        <f>B18+B31</f>
        <v>414800</v>
      </c>
      <c r="C33" s="47">
        <f>C18+C31</f>
        <v>0</v>
      </c>
      <c r="D33" s="40">
        <f t="shared" ref="D33:L33" si="6">D18+D31</f>
        <v>10750</v>
      </c>
      <c r="E33" s="47">
        <f>E18+E31</f>
        <v>0</v>
      </c>
      <c r="F33" s="40">
        <f t="shared" si="6"/>
        <v>196200</v>
      </c>
      <c r="G33" s="47">
        <f>G18+G31</f>
        <v>0</v>
      </c>
      <c r="H33" s="40">
        <f t="shared" si="6"/>
        <v>29500</v>
      </c>
      <c r="I33" s="47">
        <f>I18+I31</f>
        <v>0</v>
      </c>
      <c r="J33" s="40">
        <f t="shared" si="6"/>
        <v>29900</v>
      </c>
      <c r="K33" s="47">
        <f>K18+K31</f>
        <v>0</v>
      </c>
      <c r="L33" s="40">
        <f t="shared" si="6"/>
        <v>134100</v>
      </c>
      <c r="M33" s="47">
        <f t="shared" ref="M33:S33" si="7">M18+M31</f>
        <v>0</v>
      </c>
      <c r="N33" s="40">
        <f t="shared" si="7"/>
        <v>10350</v>
      </c>
      <c r="O33" s="47">
        <f t="shared" si="7"/>
        <v>0</v>
      </c>
      <c r="P33" s="40">
        <f t="shared" si="7"/>
        <v>3300</v>
      </c>
      <c r="Q33" s="47">
        <f t="shared" si="7"/>
        <v>0</v>
      </c>
      <c r="R33" s="40">
        <f t="shared" si="7"/>
        <v>700</v>
      </c>
      <c r="S33" s="47">
        <f t="shared" si="7"/>
        <v>0</v>
      </c>
    </row>
    <row r="34" spans="1:19">
      <c r="A34" s="16" t="s">
        <v>173</v>
      </c>
      <c r="G34" s="14"/>
    </row>
    <row r="42" spans="1:19">
      <c r="E42" s="76"/>
    </row>
  </sheetData>
  <sheetProtection algorithmName="SHA-512" hashValue="T5cQC+gIUTT3USJCLoe7GQ1fPRs+mX+qS7AgCPFOD5qIinx9WIAF7kfyzzEMWk/Typh337sBNB5uy25yHoyYrQ==" saltValue="Gjr2gKFub9EwTqzLDnl9Zw==" spinCount="100000" sheet="1" objects="1" scenarios="1" selectLockedCells="1"/>
  <mergeCells count="18">
    <mergeCell ref="C1:E1"/>
    <mergeCell ref="N4:O4"/>
    <mergeCell ref="L4:M4"/>
    <mergeCell ref="B2:E3"/>
    <mergeCell ref="J4:K4"/>
    <mergeCell ref="B4:C4"/>
    <mergeCell ref="D4:E4"/>
    <mergeCell ref="F4:G4"/>
    <mergeCell ref="R4:S4"/>
    <mergeCell ref="H4:I4"/>
    <mergeCell ref="N2:P3"/>
    <mergeCell ref="K1:L1"/>
    <mergeCell ref="M2:M3"/>
    <mergeCell ref="F2:I3"/>
    <mergeCell ref="J2:L3"/>
    <mergeCell ref="P4:Q4"/>
    <mergeCell ref="G1:I1"/>
    <mergeCell ref="Q2:S3"/>
  </mergeCells>
  <phoneticPr fontId="2"/>
  <dataValidations count="1">
    <dataValidation imeMode="off" allowBlank="1" showInputMessage="1" showErrorMessage="1" sqref="B5:R22 B24:R31" xr:uid="{2E9FA172-79B8-46BC-9DC3-4CB7CFF9ED53}"/>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91849-A5C5-405F-A0EC-C9E3C4E82CD3}">
  <dimension ref="A1:V27"/>
  <sheetViews>
    <sheetView showGridLines="0" showZeros="0" zoomScaleNormal="100" zoomScaleSheetLayoutView="100" workbookViewId="0">
      <selection activeCell="S2" sqref="S2:V3"/>
    </sheetView>
  </sheetViews>
  <sheetFormatPr defaultRowHeight="14.25"/>
  <cols>
    <col min="1" max="1" width="3.5" style="14" customWidth="1"/>
    <col min="2" max="2" width="7.375" style="14" customWidth="1"/>
    <col min="3" max="3" width="0.375" style="14" customWidth="1"/>
    <col min="4" max="4" width="11.375" style="14" customWidth="1"/>
    <col min="5" max="5" width="0.375" style="14" customWidth="1"/>
    <col min="6" max="6" width="7.5" style="185" customWidth="1"/>
    <col min="7" max="7" width="8.375" style="184" customWidth="1"/>
    <col min="8" max="8" width="6.75" style="185" customWidth="1"/>
    <col min="9" max="9" width="8.125" style="184" customWidth="1"/>
    <col min="10" max="10" width="6.75" style="182" customWidth="1"/>
    <col min="11" max="11" width="8.125" style="184" customWidth="1"/>
    <col min="12" max="12" width="6.75" style="188" customWidth="1"/>
    <col min="13" max="13" width="8.125" style="184" customWidth="1"/>
    <col min="14" max="14" width="6.75" style="188" customWidth="1"/>
    <col min="15" max="15" width="8.125" style="184" customWidth="1"/>
    <col min="16" max="16" width="6.75" style="185" customWidth="1"/>
    <col min="17" max="17" width="8.125" style="184" customWidth="1"/>
    <col min="18" max="18" width="6.75" style="185" customWidth="1"/>
    <col min="19" max="19" width="8.125" style="184" customWidth="1"/>
    <col min="20" max="20" width="4.125" style="123" customWidth="1"/>
    <col min="21" max="21" width="4.5" style="189" customWidth="1"/>
    <col min="22" max="22" width="7.875" style="184" customWidth="1"/>
    <col min="23" max="23" width="0" style="14" hidden="1" customWidth="1"/>
    <col min="24" max="16384" width="9" style="14"/>
  </cols>
  <sheetData>
    <row r="1" spans="1:22" ht="13.5" customHeight="1">
      <c r="A1" s="14" t="s">
        <v>20</v>
      </c>
      <c r="C1" s="342"/>
      <c r="D1" s="343" t="s">
        <v>246</v>
      </c>
      <c r="E1" s="343"/>
      <c r="F1" s="565"/>
      <c r="G1" s="566"/>
      <c r="H1" s="567"/>
      <c r="I1" s="94" t="s">
        <v>4</v>
      </c>
      <c r="J1" s="95"/>
      <c r="K1" s="96"/>
      <c r="L1" s="94" t="s">
        <v>67</v>
      </c>
      <c r="M1" s="568"/>
      <c r="N1" s="569"/>
      <c r="O1" s="97" t="s">
        <v>1</v>
      </c>
      <c r="P1" s="98" t="s">
        <v>220</v>
      </c>
      <c r="Q1" s="99"/>
      <c r="R1" s="100"/>
      <c r="S1" s="562" t="s">
        <v>65</v>
      </c>
      <c r="T1" s="563"/>
      <c r="U1" s="563"/>
      <c r="V1" s="564"/>
    </row>
    <row r="2" spans="1:22" ht="15.75" customHeight="1">
      <c r="A2" s="570">
        <f>'表紙 '!I23</f>
        <v>46266</v>
      </c>
      <c r="B2" s="571"/>
      <c r="C2" s="572"/>
      <c r="D2" s="573"/>
      <c r="E2" s="573"/>
      <c r="F2" s="573"/>
      <c r="G2" s="573"/>
      <c r="H2" s="574"/>
      <c r="I2" s="578"/>
      <c r="J2" s="579"/>
      <c r="K2" s="580"/>
      <c r="L2" s="546"/>
      <c r="M2" s="547"/>
      <c r="N2" s="548"/>
      <c r="O2" s="534"/>
      <c r="P2" s="101"/>
      <c r="Q2" s="53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537"/>
      <c r="S2" s="540"/>
      <c r="T2" s="541"/>
      <c r="U2" s="541"/>
      <c r="V2" s="542"/>
    </row>
    <row r="3" spans="1:22" ht="15.75" customHeight="1">
      <c r="B3" s="344"/>
      <c r="C3" s="575"/>
      <c r="D3" s="576"/>
      <c r="E3" s="576"/>
      <c r="F3" s="576"/>
      <c r="G3" s="576"/>
      <c r="H3" s="577"/>
      <c r="I3" s="581"/>
      <c r="J3" s="582"/>
      <c r="K3" s="583"/>
      <c r="L3" s="549"/>
      <c r="M3" s="550"/>
      <c r="N3" s="551"/>
      <c r="O3" s="535"/>
      <c r="P3" s="102" t="s">
        <v>249</v>
      </c>
      <c r="Q3" s="538">
        <f>G6+G7+G11+G25</f>
        <v>0</v>
      </c>
      <c r="R3" s="539"/>
      <c r="S3" s="543"/>
      <c r="T3" s="544"/>
      <c r="U3" s="544"/>
      <c r="V3" s="545"/>
    </row>
    <row r="4" spans="1:22" s="345" customFormat="1" ht="18" customHeight="1">
      <c r="A4" s="530" t="s">
        <v>40</v>
      </c>
      <c r="B4" s="531"/>
      <c r="C4" s="552" t="s">
        <v>39</v>
      </c>
      <c r="D4" s="553"/>
      <c r="E4" s="554"/>
      <c r="F4" s="557" t="s">
        <v>37</v>
      </c>
      <c r="G4" s="531"/>
      <c r="H4" s="528" t="s">
        <v>8</v>
      </c>
      <c r="I4" s="529"/>
      <c r="J4" s="528" t="s">
        <v>9</v>
      </c>
      <c r="K4" s="529"/>
      <c r="L4" s="528" t="s">
        <v>10</v>
      </c>
      <c r="M4" s="529"/>
      <c r="N4" s="528" t="s">
        <v>11</v>
      </c>
      <c r="O4" s="529"/>
      <c r="P4" s="528" t="s">
        <v>12</v>
      </c>
      <c r="Q4" s="529"/>
      <c r="R4" s="528" t="s">
        <v>13</v>
      </c>
      <c r="S4" s="529"/>
      <c r="T4" s="528" t="s">
        <v>14</v>
      </c>
      <c r="U4" s="559"/>
      <c r="V4" s="529"/>
    </row>
    <row r="5" spans="1:22" ht="15" customHeight="1">
      <c r="A5" s="532"/>
      <c r="B5" s="533"/>
      <c r="C5" s="555"/>
      <c r="D5" s="555"/>
      <c r="E5" s="556"/>
      <c r="F5" s="558"/>
      <c r="G5" s="533"/>
      <c r="H5" s="103" t="s">
        <v>248</v>
      </c>
      <c r="I5" s="104" t="s">
        <v>0</v>
      </c>
      <c r="J5" s="103" t="s">
        <v>248</v>
      </c>
      <c r="K5" s="104" t="s">
        <v>0</v>
      </c>
      <c r="L5" s="103" t="s">
        <v>16</v>
      </c>
      <c r="M5" s="104" t="s">
        <v>0</v>
      </c>
      <c r="N5" s="103" t="s">
        <v>16</v>
      </c>
      <c r="O5" s="104" t="s">
        <v>0</v>
      </c>
      <c r="P5" s="103" t="s">
        <v>248</v>
      </c>
      <c r="Q5" s="104" t="s">
        <v>0</v>
      </c>
      <c r="R5" s="103" t="s">
        <v>248</v>
      </c>
      <c r="S5" s="104" t="s">
        <v>0</v>
      </c>
      <c r="T5" s="560" t="s">
        <v>16</v>
      </c>
      <c r="U5" s="561"/>
      <c r="V5" s="105" t="s">
        <v>287</v>
      </c>
    </row>
    <row r="6" spans="1:22" ht="15" customHeight="1">
      <c r="A6" s="346"/>
      <c r="B6" s="525" t="s">
        <v>241</v>
      </c>
      <c r="C6" s="347"/>
      <c r="D6" s="348" t="s">
        <v>500</v>
      </c>
      <c r="E6" s="347"/>
      <c r="F6" s="106">
        <f>H6+J6+L6+N6+P6+R6+U6</f>
        <v>1900</v>
      </c>
      <c r="G6" s="107">
        <f>I6+K6+M6+O6+Q6+S6+V6</f>
        <v>0</v>
      </c>
      <c r="H6" s="108">
        <v>150</v>
      </c>
      <c r="I6" s="27"/>
      <c r="J6" s="108">
        <v>1400</v>
      </c>
      <c r="K6" s="27"/>
      <c r="L6" s="108">
        <v>100</v>
      </c>
      <c r="M6" s="18"/>
      <c r="N6" s="110"/>
      <c r="O6" s="107"/>
      <c r="P6" s="108"/>
      <c r="Q6" s="107"/>
      <c r="R6" s="108">
        <v>200</v>
      </c>
      <c r="S6" s="27"/>
      <c r="T6" s="111" t="s">
        <v>89</v>
      </c>
      <c r="U6" s="112">
        <v>50</v>
      </c>
      <c r="V6" s="27"/>
    </row>
    <row r="7" spans="1:22" ht="15.6" customHeight="1">
      <c r="A7" s="349"/>
      <c r="B7" s="526"/>
      <c r="C7" s="350"/>
      <c r="D7" s="351" t="s">
        <v>239</v>
      </c>
      <c r="E7" s="352"/>
      <c r="F7" s="113">
        <f>H7+J7+L7+N7+P7+R7+U7</f>
        <v>2800</v>
      </c>
      <c r="G7" s="114">
        <f>I7+K7+M7+O7+Q7+S7+V7</f>
        <v>0</v>
      </c>
      <c r="H7" s="115">
        <v>200</v>
      </c>
      <c r="I7" s="77"/>
      <c r="J7" s="115">
        <v>2100</v>
      </c>
      <c r="K7" s="77"/>
      <c r="L7" s="116"/>
      <c r="M7" s="114"/>
      <c r="N7" s="116"/>
      <c r="O7" s="114"/>
      <c r="P7" s="115"/>
      <c r="Q7" s="114"/>
      <c r="R7" s="115">
        <v>450</v>
      </c>
      <c r="S7" s="77"/>
      <c r="T7" s="117" t="s">
        <v>89</v>
      </c>
      <c r="U7" s="118">
        <v>50</v>
      </c>
      <c r="V7" s="77"/>
    </row>
    <row r="8" spans="1:22" ht="3" customHeight="1">
      <c r="A8" s="349"/>
      <c r="B8" s="526"/>
      <c r="C8" s="353"/>
      <c r="D8" s="354"/>
      <c r="F8" s="119"/>
      <c r="G8" s="120"/>
      <c r="H8" s="121"/>
      <c r="I8" s="120"/>
      <c r="J8" s="121"/>
      <c r="K8" s="120"/>
      <c r="L8" s="122"/>
      <c r="M8" s="120"/>
      <c r="N8" s="122"/>
      <c r="O8" s="120"/>
      <c r="P8" s="121"/>
      <c r="Q8" s="120"/>
      <c r="R8" s="121"/>
      <c r="S8" s="120"/>
      <c r="U8" s="124"/>
      <c r="V8" s="120"/>
    </row>
    <row r="9" spans="1:22" ht="15.6" customHeight="1">
      <c r="A9" s="349"/>
      <c r="B9" s="526"/>
      <c r="C9" s="355"/>
      <c r="D9" s="356" t="s">
        <v>204</v>
      </c>
      <c r="E9" s="347"/>
      <c r="F9" s="106">
        <f>H9+J9+L9+N9+P9+R9+U9</f>
        <v>2500</v>
      </c>
      <c r="G9" s="107">
        <f>I9+K9+M9+O9+Q9+S9+V9</f>
        <v>0</v>
      </c>
      <c r="H9" s="108">
        <v>200</v>
      </c>
      <c r="I9" s="27"/>
      <c r="J9" s="108">
        <v>2050</v>
      </c>
      <c r="K9" s="27"/>
      <c r="L9" s="125"/>
      <c r="M9" s="107"/>
      <c r="N9" s="125"/>
      <c r="O9" s="107"/>
      <c r="P9" s="108"/>
      <c r="Q9" s="107"/>
      <c r="R9" s="108">
        <v>200</v>
      </c>
      <c r="S9" s="27"/>
      <c r="T9" s="111" t="s">
        <v>89</v>
      </c>
      <c r="U9" s="112">
        <v>50</v>
      </c>
      <c r="V9" s="18"/>
    </row>
    <row r="10" spans="1:22" ht="15.6" customHeight="1">
      <c r="A10" s="349"/>
      <c r="B10" s="526"/>
      <c r="C10" s="357"/>
      <c r="D10" s="358" t="s">
        <v>205</v>
      </c>
      <c r="E10" s="359"/>
      <c r="F10" s="113">
        <f>H10+J10+L10+N10+P10+R10+U10</f>
        <v>300</v>
      </c>
      <c r="G10" s="114">
        <f>I10+K10+M10+O10+Q10+S10+V10</f>
        <v>0</v>
      </c>
      <c r="H10" s="115"/>
      <c r="I10" s="126"/>
      <c r="J10" s="115">
        <v>300</v>
      </c>
      <c r="K10" s="23"/>
      <c r="L10" s="127"/>
      <c r="M10" s="114"/>
      <c r="N10" s="127"/>
      <c r="O10" s="114"/>
      <c r="P10" s="115"/>
      <c r="Q10" s="114"/>
      <c r="R10" s="115"/>
      <c r="S10" s="126"/>
      <c r="T10" s="117"/>
      <c r="U10" s="118"/>
      <c r="V10" s="114"/>
    </row>
    <row r="11" spans="1:22" ht="15.6" customHeight="1">
      <c r="A11" s="349"/>
      <c r="B11" s="526"/>
      <c r="C11" s="360"/>
      <c r="D11" s="361" t="s">
        <v>240</v>
      </c>
      <c r="E11" s="362"/>
      <c r="F11" s="128">
        <f>SUM(F9:F10)</f>
        <v>2800</v>
      </c>
      <c r="G11" s="129">
        <f>I11+K11+M11+O11+Q11+S11+V11</f>
        <v>0</v>
      </c>
      <c r="H11" s="130">
        <f>SUM(H9:H10)</f>
        <v>200</v>
      </c>
      <c r="I11" s="131">
        <f>SUM(I9:I10)</f>
        <v>0</v>
      </c>
      <c r="J11" s="130">
        <f>SUM(J9:J10)</f>
        <v>2350</v>
      </c>
      <c r="K11" s="131">
        <f>SUM(K9:K10)</f>
        <v>0</v>
      </c>
      <c r="L11" s="132"/>
      <c r="M11" s="131"/>
      <c r="N11" s="132"/>
      <c r="O11" s="131"/>
      <c r="P11" s="130"/>
      <c r="Q11" s="131"/>
      <c r="R11" s="130">
        <f>SUM(R9:R10)</f>
        <v>200</v>
      </c>
      <c r="S11" s="131">
        <f>SUM(S9:S10)</f>
        <v>0</v>
      </c>
      <c r="T11" s="133"/>
      <c r="U11" s="134">
        <f>SUM(U9:U10)</f>
        <v>50</v>
      </c>
      <c r="V11" s="131">
        <f>SUM(V9:V10)</f>
        <v>0</v>
      </c>
    </row>
    <row r="12" spans="1:22" ht="3" customHeight="1">
      <c r="A12" s="349"/>
      <c r="B12" s="526"/>
      <c r="C12" s="363"/>
      <c r="D12" s="363"/>
      <c r="E12" s="363"/>
      <c r="F12" s="135"/>
      <c r="G12" s="136"/>
      <c r="H12" s="135"/>
      <c r="I12" s="136"/>
      <c r="J12" s="135"/>
      <c r="K12" s="136"/>
      <c r="L12" s="137"/>
      <c r="M12" s="136"/>
      <c r="N12" s="137"/>
      <c r="O12" s="136"/>
      <c r="P12" s="135"/>
      <c r="Q12" s="136"/>
      <c r="R12" s="135"/>
      <c r="S12" s="136"/>
      <c r="T12" s="133"/>
      <c r="U12" s="135"/>
      <c r="V12" s="138"/>
    </row>
    <row r="13" spans="1:22" ht="15.6" customHeight="1">
      <c r="A13" s="349"/>
      <c r="B13" s="526"/>
      <c r="C13" s="364"/>
      <c r="D13" s="365" t="s">
        <v>501</v>
      </c>
      <c r="E13" s="343"/>
      <c r="F13" s="139">
        <f t="shared" ref="F13:F24" si="0">H13+J13+L13+N13+P13+R13+U13</f>
        <v>3300</v>
      </c>
      <c r="G13" s="109">
        <f t="shared" ref="G13:G24" si="1">I13+K13+M13+O13+Q13+S13+V13</f>
        <v>0</v>
      </c>
      <c r="H13" s="140">
        <v>150</v>
      </c>
      <c r="I13" s="27"/>
      <c r="J13" s="140">
        <v>2800</v>
      </c>
      <c r="K13" s="27"/>
      <c r="L13" s="141">
        <v>100</v>
      </c>
      <c r="M13" s="380"/>
      <c r="N13" s="141"/>
      <c r="O13" s="142"/>
      <c r="P13" s="140"/>
      <c r="Q13" s="142"/>
      <c r="R13" s="140">
        <v>200</v>
      </c>
      <c r="S13" s="27"/>
      <c r="T13" s="94" t="s">
        <v>89</v>
      </c>
      <c r="U13" s="143">
        <v>50</v>
      </c>
      <c r="V13" s="27"/>
    </row>
    <row r="14" spans="1:22" ht="15.6" customHeight="1">
      <c r="A14" s="349"/>
      <c r="B14" s="526"/>
      <c r="C14" s="357"/>
      <c r="D14" s="366" t="s">
        <v>480</v>
      </c>
      <c r="E14" s="367"/>
      <c r="F14" s="144">
        <f t="shared" si="0"/>
        <v>2600</v>
      </c>
      <c r="G14" s="145">
        <f t="shared" si="1"/>
        <v>0</v>
      </c>
      <c r="H14" s="146">
        <v>100</v>
      </c>
      <c r="I14" s="190"/>
      <c r="J14" s="146">
        <v>2300</v>
      </c>
      <c r="K14" s="191"/>
      <c r="L14" s="147"/>
      <c r="M14" s="148"/>
      <c r="N14" s="147"/>
      <c r="O14" s="148"/>
      <c r="P14" s="146"/>
      <c r="Q14" s="148"/>
      <c r="R14" s="146">
        <v>150</v>
      </c>
      <c r="S14" s="191"/>
      <c r="T14" s="149" t="s">
        <v>89</v>
      </c>
      <c r="U14" s="150">
        <v>50</v>
      </c>
      <c r="V14" s="191"/>
    </row>
    <row r="15" spans="1:22" ht="15.6" customHeight="1">
      <c r="A15" s="349"/>
      <c r="B15" s="526"/>
      <c r="C15" s="368"/>
      <c r="D15" s="369" t="s">
        <v>247</v>
      </c>
      <c r="E15" s="355"/>
      <c r="F15" s="151">
        <f t="shared" si="0"/>
        <v>2150</v>
      </c>
      <c r="G15" s="152">
        <f t="shared" si="1"/>
        <v>0</v>
      </c>
      <c r="H15" s="153">
        <v>100</v>
      </c>
      <c r="I15" s="24"/>
      <c r="J15" s="153">
        <v>2000</v>
      </c>
      <c r="K15" s="24"/>
      <c r="L15" s="155"/>
      <c r="M15" s="152"/>
      <c r="N15" s="155"/>
      <c r="O15" s="152"/>
      <c r="P15" s="153"/>
      <c r="Q15" s="152"/>
      <c r="R15" s="153"/>
      <c r="S15" s="154"/>
      <c r="T15" s="156" t="s">
        <v>89</v>
      </c>
      <c r="U15" s="157">
        <v>50</v>
      </c>
      <c r="V15" s="24"/>
    </row>
    <row r="16" spans="1:22" ht="15.6" customHeight="1">
      <c r="A16" s="349"/>
      <c r="B16" s="526"/>
      <c r="C16" s="360"/>
      <c r="D16" s="366" t="s">
        <v>121</v>
      </c>
      <c r="E16" s="367"/>
      <c r="F16" s="144">
        <f t="shared" si="0"/>
        <v>2400</v>
      </c>
      <c r="G16" s="158">
        <f t="shared" si="1"/>
        <v>0</v>
      </c>
      <c r="H16" s="146">
        <v>150</v>
      </c>
      <c r="I16" s="23"/>
      <c r="J16" s="146">
        <v>2050</v>
      </c>
      <c r="K16" s="23"/>
      <c r="L16" s="147"/>
      <c r="M16" s="158"/>
      <c r="N16" s="147"/>
      <c r="O16" s="159"/>
      <c r="P16" s="146"/>
      <c r="Q16" s="159"/>
      <c r="R16" s="146">
        <v>150</v>
      </c>
      <c r="S16" s="23"/>
      <c r="T16" s="149" t="s">
        <v>89</v>
      </c>
      <c r="U16" s="150">
        <v>50</v>
      </c>
      <c r="V16" s="23"/>
    </row>
    <row r="17" spans="1:22" ht="15.6" customHeight="1">
      <c r="A17" s="349"/>
      <c r="B17" s="526"/>
      <c r="C17" s="360"/>
      <c r="D17" s="366" t="s">
        <v>486</v>
      </c>
      <c r="E17" s="367"/>
      <c r="F17" s="144">
        <f t="shared" si="0"/>
        <v>2200</v>
      </c>
      <c r="G17" s="158">
        <f t="shared" si="1"/>
        <v>0</v>
      </c>
      <c r="H17" s="146"/>
      <c r="I17" s="158"/>
      <c r="J17" s="146"/>
      <c r="K17" s="158"/>
      <c r="L17" s="147"/>
      <c r="M17" s="158"/>
      <c r="N17" s="146">
        <v>600</v>
      </c>
      <c r="O17" s="23"/>
      <c r="P17" s="146">
        <v>1550</v>
      </c>
      <c r="Q17" s="23"/>
      <c r="R17" s="146">
        <v>50</v>
      </c>
      <c r="S17" s="23"/>
      <c r="T17" s="149"/>
      <c r="U17" s="150"/>
      <c r="V17" s="158"/>
    </row>
    <row r="18" spans="1:22" ht="16.5" customHeight="1">
      <c r="A18" s="349"/>
      <c r="B18" s="526"/>
      <c r="C18" s="360"/>
      <c r="D18" s="369" t="s">
        <v>489</v>
      </c>
      <c r="E18" s="367"/>
      <c r="F18" s="144">
        <f t="shared" si="0"/>
        <v>3600</v>
      </c>
      <c r="G18" s="158">
        <f t="shared" si="1"/>
        <v>0</v>
      </c>
      <c r="H18" s="146"/>
      <c r="I18" s="158"/>
      <c r="J18" s="146"/>
      <c r="K18" s="158"/>
      <c r="L18" s="147"/>
      <c r="M18" s="158"/>
      <c r="N18" s="146">
        <v>750</v>
      </c>
      <c r="O18" s="84"/>
      <c r="P18" s="146">
        <v>2750</v>
      </c>
      <c r="Q18" s="84"/>
      <c r="R18" s="146">
        <v>100</v>
      </c>
      <c r="S18" s="22"/>
      <c r="T18" s="149"/>
      <c r="U18" s="150"/>
      <c r="V18" s="158"/>
    </row>
    <row r="19" spans="1:22" ht="15.6" customHeight="1">
      <c r="A19" s="349"/>
      <c r="B19" s="526"/>
      <c r="C19" s="360"/>
      <c r="D19" s="366" t="s">
        <v>430</v>
      </c>
      <c r="E19" s="367"/>
      <c r="F19" s="144">
        <f t="shared" si="0"/>
        <v>3800</v>
      </c>
      <c r="G19" s="158">
        <f t="shared" si="1"/>
        <v>0</v>
      </c>
      <c r="H19" s="146"/>
      <c r="I19" s="158"/>
      <c r="J19" s="146"/>
      <c r="K19" s="158"/>
      <c r="L19" s="147"/>
      <c r="M19" s="158"/>
      <c r="N19" s="146">
        <v>700</v>
      </c>
      <c r="O19" s="23"/>
      <c r="P19" s="146">
        <v>3100</v>
      </c>
      <c r="Q19" s="23"/>
      <c r="R19" s="146"/>
      <c r="S19" s="158"/>
      <c r="T19" s="149"/>
      <c r="U19" s="150"/>
      <c r="V19" s="158"/>
    </row>
    <row r="20" spans="1:22" ht="15.6" customHeight="1">
      <c r="A20" s="370"/>
      <c r="B20" s="526"/>
      <c r="C20" s="371"/>
      <c r="D20" s="369" t="s">
        <v>160</v>
      </c>
      <c r="E20" s="355"/>
      <c r="F20" s="144">
        <f t="shared" si="0"/>
        <v>2050</v>
      </c>
      <c r="G20" s="152">
        <f t="shared" si="1"/>
        <v>0</v>
      </c>
      <c r="H20" s="153"/>
      <c r="I20" s="152"/>
      <c r="J20" s="153"/>
      <c r="K20" s="152"/>
      <c r="L20" s="155"/>
      <c r="M20" s="152"/>
      <c r="N20" s="153">
        <v>650</v>
      </c>
      <c r="O20" s="23"/>
      <c r="P20" s="153">
        <v>1400</v>
      </c>
      <c r="Q20" s="23"/>
      <c r="R20" s="153"/>
      <c r="S20" s="152"/>
      <c r="T20" s="160"/>
      <c r="U20" s="157"/>
      <c r="V20" s="152"/>
    </row>
    <row r="21" spans="1:22" ht="15.6" customHeight="1">
      <c r="A21" s="372"/>
      <c r="B21" s="526"/>
      <c r="C21" s="371"/>
      <c r="D21" s="369" t="s">
        <v>414</v>
      </c>
      <c r="E21" s="355"/>
      <c r="F21" s="144">
        <f t="shared" si="0"/>
        <v>2300</v>
      </c>
      <c r="G21" s="152">
        <f t="shared" si="1"/>
        <v>0</v>
      </c>
      <c r="H21" s="153"/>
      <c r="I21" s="152"/>
      <c r="J21" s="153"/>
      <c r="K21" s="152"/>
      <c r="L21" s="155"/>
      <c r="M21" s="152"/>
      <c r="N21" s="153">
        <v>500</v>
      </c>
      <c r="O21" s="23"/>
      <c r="P21" s="153">
        <v>1800</v>
      </c>
      <c r="Q21" s="23"/>
      <c r="R21" s="153"/>
      <c r="S21" s="152"/>
      <c r="T21" s="160"/>
      <c r="U21" s="157"/>
      <c r="V21" s="152"/>
    </row>
    <row r="22" spans="1:22" ht="15.6" customHeight="1">
      <c r="A22" s="372"/>
      <c r="B22" s="526"/>
      <c r="C22" s="360"/>
      <c r="D22" s="366" t="s">
        <v>488</v>
      </c>
      <c r="E22" s="367"/>
      <c r="F22" s="144">
        <f t="shared" si="0"/>
        <v>3650</v>
      </c>
      <c r="G22" s="158">
        <f t="shared" si="1"/>
        <v>0</v>
      </c>
      <c r="H22" s="161"/>
      <c r="I22" s="162"/>
      <c r="J22" s="161"/>
      <c r="K22" s="162"/>
      <c r="L22" s="161"/>
      <c r="M22" s="162"/>
      <c r="N22" s="146">
        <v>750</v>
      </c>
      <c r="O22" s="83"/>
      <c r="P22" s="146">
        <v>2900</v>
      </c>
      <c r="Q22" s="83"/>
      <c r="R22" s="146"/>
      <c r="S22" s="158"/>
      <c r="T22" s="164"/>
      <c r="U22" s="150"/>
      <c r="V22" s="158"/>
    </row>
    <row r="23" spans="1:22" ht="15.6" customHeight="1">
      <c r="A23" s="372"/>
      <c r="B23" s="526"/>
      <c r="C23" s="373"/>
      <c r="D23" s="374" t="s">
        <v>471</v>
      </c>
      <c r="E23" s="375"/>
      <c r="F23" s="165">
        <f t="shared" si="0"/>
        <v>1850</v>
      </c>
      <c r="G23" s="166">
        <f t="shared" si="1"/>
        <v>0</v>
      </c>
      <c r="H23" s="167"/>
      <c r="I23" s="168"/>
      <c r="J23" s="167"/>
      <c r="K23" s="168"/>
      <c r="L23" s="167"/>
      <c r="M23" s="168"/>
      <c r="N23" s="169">
        <v>400</v>
      </c>
      <c r="O23" s="83"/>
      <c r="P23" s="169">
        <v>1400</v>
      </c>
      <c r="Q23" s="83"/>
      <c r="R23" s="169"/>
      <c r="S23" s="166"/>
      <c r="T23" s="170" t="s">
        <v>207</v>
      </c>
      <c r="U23" s="157">
        <v>50</v>
      </c>
      <c r="V23" s="19"/>
    </row>
    <row r="24" spans="1:22" ht="15.6" customHeight="1">
      <c r="A24" s="349"/>
      <c r="B24" s="526"/>
      <c r="C24" s="376"/>
      <c r="D24" s="377" t="s">
        <v>245</v>
      </c>
      <c r="E24" s="359"/>
      <c r="F24" s="171">
        <f t="shared" si="0"/>
        <v>2100</v>
      </c>
      <c r="G24" s="114">
        <f t="shared" si="1"/>
        <v>0</v>
      </c>
      <c r="H24" s="172"/>
      <c r="I24" s="173"/>
      <c r="J24" s="172"/>
      <c r="K24" s="173"/>
      <c r="L24" s="172"/>
      <c r="M24" s="173"/>
      <c r="N24" s="115">
        <v>750</v>
      </c>
      <c r="O24" s="77"/>
      <c r="P24" s="115">
        <v>1350</v>
      </c>
      <c r="Q24" s="20"/>
      <c r="R24" s="115"/>
      <c r="S24" s="114"/>
      <c r="T24" s="174"/>
      <c r="U24" s="118"/>
      <c r="V24" s="114"/>
    </row>
    <row r="25" spans="1:22" ht="15.6" customHeight="1">
      <c r="A25" s="378"/>
      <c r="B25" s="527"/>
      <c r="C25" s="357"/>
      <c r="D25" s="379" t="s">
        <v>477</v>
      </c>
      <c r="E25" s="357"/>
      <c r="F25" s="175">
        <f>SUM(F13:F24)</f>
        <v>32000</v>
      </c>
      <c r="G25" s="176">
        <f>I25+K25+M25+O25+Q25+S25+V25</f>
        <v>0</v>
      </c>
      <c r="H25" s="177">
        <f t="shared" ref="H25:M25" si="2">SUM(H13:H24)</f>
        <v>500</v>
      </c>
      <c r="I25" s="176">
        <f t="shared" si="2"/>
        <v>0</v>
      </c>
      <c r="J25" s="177">
        <f t="shared" si="2"/>
        <v>9150</v>
      </c>
      <c r="K25" s="176">
        <f t="shared" si="2"/>
        <v>0</v>
      </c>
      <c r="L25" s="178">
        <f t="shared" si="2"/>
        <v>100</v>
      </c>
      <c r="M25" s="176">
        <f t="shared" si="2"/>
        <v>0</v>
      </c>
      <c r="N25" s="177">
        <f t="shared" ref="N25:S25" si="3">SUM(N13:N24)</f>
        <v>5100</v>
      </c>
      <c r="O25" s="176">
        <f t="shared" si="3"/>
        <v>0</v>
      </c>
      <c r="P25" s="179">
        <f t="shared" si="3"/>
        <v>16250</v>
      </c>
      <c r="Q25" s="176">
        <f t="shared" si="3"/>
        <v>0</v>
      </c>
      <c r="R25" s="179">
        <f t="shared" si="3"/>
        <v>650</v>
      </c>
      <c r="S25" s="176">
        <f t="shared" si="3"/>
        <v>0</v>
      </c>
      <c r="T25" s="180"/>
      <c r="U25" s="181">
        <f>SUM(U13:U24)</f>
        <v>250</v>
      </c>
      <c r="V25" s="176">
        <f>SUM(V13:V24)</f>
        <v>0</v>
      </c>
    </row>
    <row r="26" spans="1:22" ht="12.75" customHeight="1">
      <c r="A26" s="16" t="s">
        <v>173</v>
      </c>
      <c r="F26" s="182"/>
      <c r="G26" s="183"/>
      <c r="H26" s="182"/>
      <c r="I26" s="183"/>
      <c r="J26" s="364" t="s">
        <v>250</v>
      </c>
      <c r="K26" s="183"/>
      <c r="L26" s="364"/>
      <c r="M26" s="364"/>
      <c r="N26" s="182"/>
      <c r="O26" s="364" t="s">
        <v>487</v>
      </c>
      <c r="P26" s="364"/>
      <c r="U26" s="186"/>
      <c r="V26" s="187"/>
    </row>
    <row r="27" spans="1:22">
      <c r="J27" s="364" t="s">
        <v>485</v>
      </c>
      <c r="O27" s="364" t="s">
        <v>502</v>
      </c>
    </row>
  </sheetData>
  <sheetProtection algorithmName="SHA-512" hashValue="me0mg/xzBbWkPLY3ZA3CoFt3ZSaAKnz+KFGNMMJM0jRJpUx1TsZUkSg0GNTJh3EC5of1N7y7QZkDbNT3B3Jjig==" saltValue="kT5TLms8+jLB/5KoOYmLzg==" spinCount="100000" sheet="1" objects="1" scenarios="1" selectLockedCells="1"/>
  <mergeCells count="23">
    <mergeCell ref="P4:Q4"/>
    <mergeCell ref="S1:V1"/>
    <mergeCell ref="F1:H1"/>
    <mergeCell ref="M1:N1"/>
    <mergeCell ref="A2:B2"/>
    <mergeCell ref="C2:H3"/>
    <mergeCell ref="I2:K3"/>
    <mergeCell ref="B6:B25"/>
    <mergeCell ref="R4:S4"/>
    <mergeCell ref="A4:B5"/>
    <mergeCell ref="O2:O3"/>
    <mergeCell ref="Q2:R2"/>
    <mergeCell ref="Q3:R3"/>
    <mergeCell ref="S2:V3"/>
    <mergeCell ref="L2:N3"/>
    <mergeCell ref="C4:E5"/>
    <mergeCell ref="F4:G5"/>
    <mergeCell ref="T4:V4"/>
    <mergeCell ref="T5:U5"/>
    <mergeCell ref="H4:I4"/>
    <mergeCell ref="J4:K4"/>
    <mergeCell ref="L4:M4"/>
    <mergeCell ref="N4:O4"/>
  </mergeCells>
  <phoneticPr fontId="2"/>
  <conditionalFormatting sqref="I6:I7 K6:K7 V6:V7 V9 I9:I11 K9:K11 K13 M13 O13 Q13 S13 V13 I15:I25 K15:K25 M15:M25 O15:O25 Q15:Q25 S15:S25 V15:V25">
    <cfRule type="expression" dxfId="38" priority="2" stopIfTrue="1">
      <formula>H6&lt;I6</formula>
    </cfRule>
  </conditionalFormatting>
  <conditionalFormatting sqref="S6:S7 S9:S10 I13">
    <cfRule type="expression" dxfId="37" priority="1" stopIfTrue="1">
      <formula>H6&lt;I6</formula>
    </cfRule>
  </conditionalFormatting>
  <dataValidations count="1">
    <dataValidation imeMode="off" allowBlank="1" showInputMessage="1" showErrorMessage="1" sqref="O2:O3 S2:V3 Q2:R2 F6:S25 U6:V25" xr:uid="{C9A300A6-81F2-4A88-A9AF-DF78AFB6108F}"/>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BB6FB-182E-4D7B-A0D2-0E0AABFDE372}">
  <dimension ref="A1:V25"/>
  <sheetViews>
    <sheetView showGridLines="0" showZeros="0" zoomScaleNormal="100" zoomScaleSheetLayoutView="100" workbookViewId="0">
      <selection activeCell="C2" sqref="C2:H3"/>
    </sheetView>
  </sheetViews>
  <sheetFormatPr defaultRowHeight="14.25"/>
  <cols>
    <col min="1" max="1" width="3.5" style="14" customWidth="1"/>
    <col min="2" max="2" width="7.625" style="14" customWidth="1"/>
    <col min="3" max="3" width="0.375" style="14" customWidth="1"/>
    <col min="4" max="4" width="11.125" style="14" customWidth="1"/>
    <col min="5" max="5" width="0.375" style="14" customWidth="1"/>
    <col min="6" max="6" width="7.5" style="185" customWidth="1"/>
    <col min="7" max="7" width="8.875" style="184" customWidth="1"/>
    <col min="8" max="8" width="6.75" style="188" customWidth="1"/>
    <col min="9" max="9" width="8.125" style="184" customWidth="1"/>
    <col min="10" max="10" width="6.75" style="188" customWidth="1"/>
    <col min="11" max="11" width="8.125" style="184" customWidth="1"/>
    <col min="12" max="12" width="6.75" style="188" customWidth="1"/>
    <col min="13" max="13" width="8.125" style="184" customWidth="1"/>
    <col min="14" max="14" width="6.75" style="188" customWidth="1"/>
    <col min="15" max="15" width="8.125" style="184" customWidth="1"/>
    <col min="16" max="16" width="6.75" style="188" customWidth="1"/>
    <col min="17" max="17" width="8.125" style="184" customWidth="1"/>
    <col min="18" max="18" width="6.75" style="188" customWidth="1"/>
    <col min="19" max="19" width="8.125" style="184" customWidth="1"/>
    <col min="20" max="20" width="3.875" style="123" customWidth="1"/>
    <col min="21" max="21" width="5" style="188" customWidth="1"/>
    <col min="22" max="22" width="7.625" style="184" customWidth="1"/>
    <col min="23" max="16384" width="9" style="14"/>
  </cols>
  <sheetData>
    <row r="1" spans="1:22" ht="13.5" customHeight="1">
      <c r="A1" s="14" t="s">
        <v>20</v>
      </c>
      <c r="C1" s="342"/>
      <c r="D1" s="343" t="s">
        <v>66</v>
      </c>
      <c r="E1" s="343"/>
      <c r="F1" s="584">
        <f>郡山市１!F1</f>
        <v>0</v>
      </c>
      <c r="G1" s="566"/>
      <c r="H1" s="567"/>
      <c r="I1" s="590" t="s">
        <v>4</v>
      </c>
      <c r="J1" s="591"/>
      <c r="K1" s="592"/>
      <c r="L1" s="94" t="s">
        <v>69</v>
      </c>
      <c r="M1" s="568">
        <f>郡山市１!M1</f>
        <v>0</v>
      </c>
      <c r="N1" s="569"/>
      <c r="O1" s="97" t="s">
        <v>1</v>
      </c>
      <c r="P1" s="98" t="s">
        <v>6</v>
      </c>
      <c r="Q1" s="99"/>
      <c r="R1" s="192"/>
      <c r="S1" s="562" t="s">
        <v>68</v>
      </c>
      <c r="T1" s="563"/>
      <c r="U1" s="563"/>
      <c r="V1" s="564"/>
    </row>
    <row r="2" spans="1:22" ht="15.75" customHeight="1">
      <c r="A2" s="570">
        <f>郡山市１!A2</f>
        <v>46266</v>
      </c>
      <c r="B2" s="571"/>
      <c r="C2" s="572">
        <f>郡山市１!C2</f>
        <v>0</v>
      </c>
      <c r="D2" s="585"/>
      <c r="E2" s="585"/>
      <c r="F2" s="585"/>
      <c r="G2" s="585"/>
      <c r="H2" s="586"/>
      <c r="I2" s="578">
        <f>郡山市１!I2</f>
        <v>0</v>
      </c>
      <c r="J2" s="579"/>
      <c r="K2" s="580"/>
      <c r="L2" s="546">
        <f>郡山市１!L2</f>
        <v>0</v>
      </c>
      <c r="M2" s="547"/>
      <c r="N2" s="548"/>
      <c r="O2" s="534">
        <f>郡山市１!O2</f>
        <v>0</v>
      </c>
      <c r="P2" s="101"/>
      <c r="Q2" s="53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537"/>
      <c r="S2" s="540">
        <f>郡山市１!S2</f>
        <v>0</v>
      </c>
      <c r="T2" s="541"/>
      <c r="U2" s="541"/>
      <c r="V2" s="542"/>
    </row>
    <row r="3" spans="1:22" ht="15.75" customHeight="1">
      <c r="C3" s="587"/>
      <c r="D3" s="588"/>
      <c r="E3" s="588"/>
      <c r="F3" s="588"/>
      <c r="G3" s="588"/>
      <c r="H3" s="589"/>
      <c r="I3" s="581"/>
      <c r="J3" s="582"/>
      <c r="K3" s="583"/>
      <c r="L3" s="549"/>
      <c r="M3" s="550"/>
      <c r="N3" s="551"/>
      <c r="O3" s="535"/>
      <c r="P3" s="102" t="s">
        <v>7</v>
      </c>
      <c r="Q3" s="538">
        <f>G21</f>
        <v>0</v>
      </c>
      <c r="R3" s="539"/>
      <c r="S3" s="543"/>
      <c r="T3" s="544"/>
      <c r="U3" s="544"/>
      <c r="V3" s="545"/>
    </row>
    <row r="4" spans="1:22" s="345" customFormat="1" ht="18" customHeight="1">
      <c r="A4" s="530" t="s">
        <v>40</v>
      </c>
      <c r="B4" s="531"/>
      <c r="C4" s="530" t="s">
        <v>39</v>
      </c>
      <c r="D4" s="553"/>
      <c r="E4" s="554"/>
      <c r="F4" s="557" t="s">
        <v>37</v>
      </c>
      <c r="G4" s="531"/>
      <c r="H4" s="528" t="s">
        <v>8</v>
      </c>
      <c r="I4" s="529"/>
      <c r="J4" s="528" t="s">
        <v>9</v>
      </c>
      <c r="K4" s="529"/>
      <c r="L4" s="528" t="s">
        <v>10</v>
      </c>
      <c r="M4" s="529"/>
      <c r="N4" s="528" t="s">
        <v>11</v>
      </c>
      <c r="O4" s="529"/>
      <c r="P4" s="528" t="s">
        <v>12</v>
      </c>
      <c r="Q4" s="529"/>
      <c r="R4" s="528" t="s">
        <v>13</v>
      </c>
      <c r="S4" s="529"/>
      <c r="T4" s="528" t="s">
        <v>14</v>
      </c>
      <c r="U4" s="559"/>
      <c r="V4" s="529"/>
    </row>
    <row r="5" spans="1:22" ht="15" customHeight="1">
      <c r="A5" s="532"/>
      <c r="B5" s="533"/>
      <c r="C5" s="532"/>
      <c r="D5" s="555"/>
      <c r="E5" s="556"/>
      <c r="F5" s="558"/>
      <c r="G5" s="533"/>
      <c r="H5" s="103" t="s">
        <v>15</v>
      </c>
      <c r="I5" s="104" t="s">
        <v>0</v>
      </c>
      <c r="J5" s="103" t="s">
        <v>16</v>
      </c>
      <c r="K5" s="104" t="s">
        <v>0</v>
      </c>
      <c r="L5" s="103" t="s">
        <v>16</v>
      </c>
      <c r="M5" s="104" t="s">
        <v>0</v>
      </c>
      <c r="N5" s="103" t="s">
        <v>16</v>
      </c>
      <c r="O5" s="104" t="s">
        <v>0</v>
      </c>
      <c r="P5" s="103" t="s">
        <v>16</v>
      </c>
      <c r="Q5" s="104" t="s">
        <v>0</v>
      </c>
      <c r="R5" s="103" t="s">
        <v>16</v>
      </c>
      <c r="S5" s="104" t="s">
        <v>0</v>
      </c>
      <c r="T5" s="560" t="s">
        <v>16</v>
      </c>
      <c r="U5" s="561"/>
      <c r="V5" s="105" t="s">
        <v>287</v>
      </c>
    </row>
    <row r="6" spans="1:22" ht="16.5" customHeight="1">
      <c r="A6" s="372"/>
      <c r="B6" s="526" t="s">
        <v>478</v>
      </c>
      <c r="C6" s="360"/>
      <c r="D6" s="367" t="s">
        <v>422</v>
      </c>
      <c r="E6" s="367"/>
      <c r="F6" s="144">
        <f>H6+J6+L6+N6+P6+R6+U6</f>
        <v>2650</v>
      </c>
      <c r="G6" s="158">
        <f>I6+K6+M6+O6+Q6+S6+V6</f>
        <v>0</v>
      </c>
      <c r="H6" s="147"/>
      <c r="I6" s="158"/>
      <c r="J6" s="147"/>
      <c r="K6" s="193"/>
      <c r="L6" s="146">
        <v>2100</v>
      </c>
      <c r="M6" s="19"/>
      <c r="N6" s="194"/>
      <c r="O6" s="193"/>
      <c r="P6" s="147">
        <v>550</v>
      </c>
      <c r="Q6" s="19"/>
      <c r="R6" s="194"/>
      <c r="S6" s="158"/>
      <c r="T6" s="195"/>
      <c r="U6" s="150"/>
      <c r="V6" s="158"/>
    </row>
    <row r="7" spans="1:22" ht="16.5" customHeight="1">
      <c r="A7" s="372"/>
      <c r="B7" s="526"/>
      <c r="C7" s="381"/>
      <c r="D7" s="367" t="s">
        <v>423</v>
      </c>
      <c r="E7" s="367"/>
      <c r="F7" s="144">
        <f t="shared" ref="F7:G10" si="0">H7+J7+L7+N7+P7+R7+U7</f>
        <v>1600</v>
      </c>
      <c r="G7" s="158">
        <f t="shared" si="0"/>
        <v>0</v>
      </c>
      <c r="H7" s="147"/>
      <c r="I7" s="158"/>
      <c r="J7" s="147"/>
      <c r="K7" s="193"/>
      <c r="L7" s="147">
        <v>1400</v>
      </c>
      <c r="M7" s="19"/>
      <c r="N7" s="147"/>
      <c r="O7" s="193"/>
      <c r="P7" s="147">
        <v>200</v>
      </c>
      <c r="Q7" s="19"/>
      <c r="R7" s="147"/>
      <c r="S7" s="158"/>
      <c r="T7" s="164"/>
      <c r="U7" s="194"/>
      <c r="V7" s="158"/>
    </row>
    <row r="8" spans="1:22" ht="16.5" customHeight="1">
      <c r="A8" s="382"/>
      <c r="B8" s="526"/>
      <c r="C8" s="360"/>
      <c r="D8" s="383" t="s">
        <v>499</v>
      </c>
      <c r="E8" s="367"/>
      <c r="F8" s="339"/>
      <c r="G8" s="158"/>
      <c r="H8" s="147"/>
      <c r="I8" s="158"/>
      <c r="J8" s="147"/>
      <c r="K8" s="193"/>
      <c r="L8" s="147"/>
      <c r="M8" s="158"/>
      <c r="N8" s="194"/>
      <c r="O8" s="193"/>
      <c r="P8" s="147"/>
      <c r="Q8" s="158"/>
      <c r="R8" s="194"/>
      <c r="S8" s="158"/>
      <c r="T8" s="149"/>
      <c r="U8" s="194"/>
      <c r="V8" s="158"/>
    </row>
    <row r="9" spans="1:22" ht="16.5" customHeight="1">
      <c r="A9" s="382"/>
      <c r="B9" s="526"/>
      <c r="C9" s="360"/>
      <c r="D9" s="384" t="s">
        <v>503</v>
      </c>
      <c r="E9" s="355"/>
      <c r="F9" s="151">
        <f t="shared" si="0"/>
        <v>3800</v>
      </c>
      <c r="G9" s="152">
        <f>I9+K9+M9+O9+Q9+S9+V9</f>
        <v>0</v>
      </c>
      <c r="H9" s="155">
        <v>200</v>
      </c>
      <c r="I9" s="19"/>
      <c r="J9" s="147">
        <v>3000</v>
      </c>
      <c r="K9" s="19"/>
      <c r="L9" s="147">
        <v>350</v>
      </c>
      <c r="M9" s="19"/>
      <c r="N9" s="147"/>
      <c r="O9" s="158"/>
      <c r="P9" s="147"/>
      <c r="Q9" s="158"/>
      <c r="R9" s="146">
        <v>200</v>
      </c>
      <c r="S9" s="19"/>
      <c r="T9" s="149" t="s">
        <v>89</v>
      </c>
      <c r="U9" s="194">
        <v>50</v>
      </c>
      <c r="V9" s="19"/>
    </row>
    <row r="10" spans="1:22" ht="15.6" customHeight="1">
      <c r="A10" s="349"/>
      <c r="B10" s="526"/>
      <c r="C10" s="355"/>
      <c r="D10" s="385" t="s">
        <v>504</v>
      </c>
      <c r="E10" s="355"/>
      <c r="F10" s="151">
        <f t="shared" si="0"/>
        <v>3000</v>
      </c>
      <c r="G10" s="152">
        <f>I10+K10+M10+O10+Q10+S10+V10</f>
        <v>0</v>
      </c>
      <c r="H10" s="155">
        <v>150</v>
      </c>
      <c r="I10" s="19"/>
      <c r="J10" s="153">
        <v>2300</v>
      </c>
      <c r="K10" s="19"/>
      <c r="L10" s="155">
        <v>350</v>
      </c>
      <c r="M10" s="22"/>
      <c r="N10" s="155"/>
      <c r="O10" s="152"/>
      <c r="P10" s="155"/>
      <c r="Q10" s="152"/>
      <c r="R10" s="153">
        <v>150</v>
      </c>
      <c r="S10" s="19"/>
      <c r="T10" s="149" t="s">
        <v>89</v>
      </c>
      <c r="U10" s="194">
        <v>50</v>
      </c>
      <c r="V10" s="19"/>
    </row>
    <row r="11" spans="1:22" ht="15.6" customHeight="1">
      <c r="A11" s="349"/>
      <c r="B11" s="526"/>
      <c r="C11" s="355"/>
      <c r="D11" s="366" t="s">
        <v>455</v>
      </c>
      <c r="E11" s="367"/>
      <c r="F11" s="151">
        <f t="shared" ref="F11:F18" si="1">H11+J11+L11+N11+P11+R11+U11</f>
        <v>2600</v>
      </c>
      <c r="G11" s="158">
        <f t="shared" ref="G11:G18" si="2">I11+K11+M11+O11+Q11+S11+V11</f>
        <v>0</v>
      </c>
      <c r="H11" s="147"/>
      <c r="I11" s="158"/>
      <c r="J11" s="147"/>
      <c r="K11" s="158"/>
      <c r="L11" s="147"/>
      <c r="M11" s="158"/>
      <c r="N11" s="147">
        <v>600</v>
      </c>
      <c r="O11" s="19"/>
      <c r="P11" s="147">
        <v>2000</v>
      </c>
      <c r="Q11" s="19"/>
      <c r="R11" s="194"/>
      <c r="S11" s="158"/>
      <c r="T11" s="196"/>
      <c r="U11" s="194"/>
      <c r="V11" s="158"/>
    </row>
    <row r="12" spans="1:22" ht="16.5" customHeight="1">
      <c r="A12" s="372"/>
      <c r="B12" s="526"/>
      <c r="C12" s="360"/>
      <c r="D12" s="386" t="s">
        <v>505</v>
      </c>
      <c r="E12" s="367"/>
      <c r="F12" s="151">
        <f t="shared" si="1"/>
        <v>1250</v>
      </c>
      <c r="G12" s="158">
        <f>I12+K12+M12+O12+Q12+S12+V12</f>
        <v>0</v>
      </c>
      <c r="H12" s="147">
        <v>50</v>
      </c>
      <c r="I12" s="19"/>
      <c r="J12" s="147">
        <v>1000</v>
      </c>
      <c r="K12" s="19"/>
      <c r="L12" s="147">
        <v>150</v>
      </c>
      <c r="M12" s="19"/>
      <c r="N12" s="147"/>
      <c r="O12" s="158"/>
      <c r="P12" s="147"/>
      <c r="Q12" s="158"/>
      <c r="R12" s="147">
        <v>50</v>
      </c>
      <c r="S12" s="19"/>
      <c r="T12" s="149"/>
      <c r="U12" s="194"/>
      <c r="V12" s="158"/>
    </row>
    <row r="13" spans="1:22" ht="15.6" customHeight="1">
      <c r="A13" s="349"/>
      <c r="B13" s="526"/>
      <c r="C13" s="367"/>
      <c r="D13" s="367" t="s">
        <v>145</v>
      </c>
      <c r="E13" s="367"/>
      <c r="F13" s="151">
        <f t="shared" si="1"/>
        <v>700</v>
      </c>
      <c r="G13" s="158">
        <f t="shared" si="2"/>
        <v>0</v>
      </c>
      <c r="H13" s="147"/>
      <c r="I13" s="158"/>
      <c r="J13" s="147"/>
      <c r="K13" s="158"/>
      <c r="L13" s="147"/>
      <c r="M13" s="158"/>
      <c r="N13" s="147">
        <v>100</v>
      </c>
      <c r="O13" s="19"/>
      <c r="P13" s="147">
        <v>600</v>
      </c>
      <c r="Q13" s="19"/>
      <c r="R13" s="194"/>
      <c r="S13" s="158"/>
      <c r="T13" s="196"/>
      <c r="U13" s="194"/>
      <c r="V13" s="158"/>
    </row>
    <row r="14" spans="1:22" ht="16.5" customHeight="1">
      <c r="A14" s="372"/>
      <c r="B14" s="526"/>
      <c r="C14" s="360"/>
      <c r="D14" s="367" t="s">
        <v>83</v>
      </c>
      <c r="E14" s="367"/>
      <c r="F14" s="151">
        <f t="shared" si="1"/>
        <v>1200</v>
      </c>
      <c r="G14" s="158">
        <f t="shared" si="2"/>
        <v>0</v>
      </c>
      <c r="H14" s="147">
        <v>50</v>
      </c>
      <c r="I14" s="19"/>
      <c r="J14" s="146">
        <v>950</v>
      </c>
      <c r="K14" s="19"/>
      <c r="L14" s="147">
        <v>100</v>
      </c>
      <c r="M14" s="19"/>
      <c r="N14" s="147"/>
      <c r="O14" s="158"/>
      <c r="P14" s="147"/>
      <c r="Q14" s="158"/>
      <c r="R14" s="147">
        <v>100</v>
      </c>
      <c r="S14" s="19"/>
      <c r="T14" s="149"/>
      <c r="U14" s="194"/>
      <c r="V14" s="158"/>
    </row>
    <row r="15" spans="1:22" ht="15.6" customHeight="1">
      <c r="A15" s="349"/>
      <c r="B15" s="526"/>
      <c r="C15" s="367"/>
      <c r="D15" s="386" t="s">
        <v>408</v>
      </c>
      <c r="E15" s="367"/>
      <c r="F15" s="151">
        <f>H15+J15+L15+N15+P15+R15+U15</f>
        <v>1800</v>
      </c>
      <c r="G15" s="158">
        <f t="shared" si="2"/>
        <v>0</v>
      </c>
      <c r="H15" s="147">
        <v>50</v>
      </c>
      <c r="I15" s="19"/>
      <c r="J15" s="146">
        <v>1200</v>
      </c>
      <c r="K15" s="19"/>
      <c r="L15" s="147">
        <v>100</v>
      </c>
      <c r="M15" s="19"/>
      <c r="N15" s="147">
        <v>100</v>
      </c>
      <c r="O15" s="19"/>
      <c r="P15" s="147">
        <v>300</v>
      </c>
      <c r="Q15" s="19"/>
      <c r="R15" s="147">
        <v>50</v>
      </c>
      <c r="S15" s="19"/>
      <c r="T15" s="149"/>
      <c r="U15" s="194"/>
      <c r="V15" s="158"/>
    </row>
    <row r="16" spans="1:22" ht="16.5" customHeight="1">
      <c r="A16" s="382"/>
      <c r="B16" s="526"/>
      <c r="C16" s="360"/>
      <c r="D16" s="367" t="s">
        <v>122</v>
      </c>
      <c r="E16" s="367"/>
      <c r="F16" s="151">
        <f>H16+J16+L16+N16+P16+R16+U16</f>
        <v>1750</v>
      </c>
      <c r="G16" s="158">
        <f t="shared" si="2"/>
        <v>0</v>
      </c>
      <c r="H16" s="147">
        <v>50</v>
      </c>
      <c r="I16" s="19"/>
      <c r="J16" s="146">
        <v>1050</v>
      </c>
      <c r="K16" s="19"/>
      <c r="L16" s="147">
        <v>50</v>
      </c>
      <c r="M16" s="19"/>
      <c r="N16" s="147">
        <v>50</v>
      </c>
      <c r="O16" s="19"/>
      <c r="P16" s="147">
        <v>500</v>
      </c>
      <c r="Q16" s="19"/>
      <c r="R16" s="147">
        <v>50</v>
      </c>
      <c r="S16" s="19"/>
      <c r="T16" s="195"/>
      <c r="U16" s="194"/>
      <c r="V16" s="158"/>
    </row>
    <row r="17" spans="1:22" ht="16.5" customHeight="1">
      <c r="A17" s="382"/>
      <c r="B17" s="526"/>
      <c r="C17" s="360"/>
      <c r="D17" s="367" t="s">
        <v>123</v>
      </c>
      <c r="E17" s="367"/>
      <c r="F17" s="151">
        <f t="shared" si="1"/>
        <v>550</v>
      </c>
      <c r="G17" s="158">
        <f t="shared" si="2"/>
        <v>0</v>
      </c>
      <c r="H17" s="147"/>
      <c r="I17" s="158"/>
      <c r="J17" s="146">
        <v>400</v>
      </c>
      <c r="K17" s="19"/>
      <c r="L17" s="147">
        <v>50</v>
      </c>
      <c r="M17" s="19"/>
      <c r="N17" s="147"/>
      <c r="O17" s="158"/>
      <c r="P17" s="147">
        <v>100</v>
      </c>
      <c r="Q17" s="19"/>
      <c r="R17" s="147"/>
      <c r="S17" s="158"/>
      <c r="T17" s="195"/>
      <c r="U17" s="194"/>
      <c r="V17" s="158"/>
    </row>
    <row r="18" spans="1:22" ht="16.5" customHeight="1">
      <c r="A18" s="382"/>
      <c r="B18" s="526"/>
      <c r="C18" s="360"/>
      <c r="D18" s="366" t="s">
        <v>491</v>
      </c>
      <c r="E18" s="367"/>
      <c r="F18" s="151">
        <f t="shared" si="1"/>
        <v>1600</v>
      </c>
      <c r="G18" s="158">
        <f t="shared" si="2"/>
        <v>0</v>
      </c>
      <c r="H18" s="147">
        <v>50</v>
      </c>
      <c r="I18" s="19"/>
      <c r="J18" s="146">
        <v>1300</v>
      </c>
      <c r="K18" s="19"/>
      <c r="L18" s="147">
        <v>150</v>
      </c>
      <c r="M18" s="19"/>
      <c r="N18" s="147"/>
      <c r="O18" s="158"/>
      <c r="P18" s="147"/>
      <c r="Q18" s="158"/>
      <c r="R18" s="147">
        <v>100</v>
      </c>
      <c r="S18" s="19"/>
      <c r="T18" s="149"/>
      <c r="U18" s="194"/>
      <c r="V18" s="158"/>
    </row>
    <row r="19" spans="1:22" ht="16.5" customHeight="1">
      <c r="A19" s="382"/>
      <c r="B19" s="526"/>
      <c r="C19" s="360"/>
      <c r="D19" s="367" t="s">
        <v>156</v>
      </c>
      <c r="E19" s="367"/>
      <c r="F19" s="151">
        <f>H19+J19+L19+N19+P19+R19+U19</f>
        <v>500</v>
      </c>
      <c r="G19" s="158">
        <f>I19+K19+M19+O19+Q19+S19+V19</f>
        <v>0</v>
      </c>
      <c r="H19" s="147"/>
      <c r="I19" s="158"/>
      <c r="J19" s="147">
        <v>350</v>
      </c>
      <c r="K19" s="19"/>
      <c r="L19" s="147"/>
      <c r="M19" s="158"/>
      <c r="N19" s="147">
        <v>50</v>
      </c>
      <c r="O19" s="19"/>
      <c r="P19" s="147">
        <v>100</v>
      </c>
      <c r="Q19" s="19"/>
      <c r="R19" s="147"/>
      <c r="S19" s="158"/>
      <c r="T19" s="149"/>
      <c r="U19" s="194"/>
      <c r="V19" s="158"/>
    </row>
    <row r="20" spans="1:22" ht="16.5" customHeight="1">
      <c r="A20" s="382"/>
      <c r="B20" s="526"/>
      <c r="C20" s="387"/>
      <c r="D20" s="14" t="s">
        <v>105</v>
      </c>
      <c r="F20" s="151">
        <f>H20+J20+L20+N20+P20+R20+U20</f>
        <v>350</v>
      </c>
      <c r="G20" s="158">
        <f>I20+K20+M20+O20+Q20+S20+V20</f>
        <v>0</v>
      </c>
      <c r="H20" s="122"/>
      <c r="I20" s="154"/>
      <c r="J20" s="122">
        <v>250</v>
      </c>
      <c r="K20" s="19"/>
      <c r="L20" s="122">
        <v>50</v>
      </c>
      <c r="M20" s="19"/>
      <c r="N20" s="122"/>
      <c r="O20" s="154"/>
      <c r="P20" s="122">
        <v>50</v>
      </c>
      <c r="Q20" s="19"/>
      <c r="R20" s="122"/>
      <c r="S20" s="154"/>
      <c r="T20" s="197"/>
      <c r="U20" s="198"/>
      <c r="V20" s="154"/>
    </row>
    <row r="21" spans="1:22" ht="16.5" customHeight="1" thickBot="1">
      <c r="A21" s="388"/>
      <c r="B21" s="595"/>
      <c r="C21" s="389"/>
      <c r="D21" s="390" t="s">
        <v>328</v>
      </c>
      <c r="E21" s="390"/>
      <c r="F21" s="199">
        <f t="shared" ref="F21:S21" si="3">SUM(F6:F20)</f>
        <v>23350</v>
      </c>
      <c r="G21" s="200">
        <f t="shared" si="3"/>
        <v>0</v>
      </c>
      <c r="H21" s="201">
        <f t="shared" si="3"/>
        <v>600</v>
      </c>
      <c r="I21" s="200">
        <f t="shared" si="3"/>
        <v>0</v>
      </c>
      <c r="J21" s="201">
        <f t="shared" si="3"/>
        <v>11800</v>
      </c>
      <c r="K21" s="200">
        <f t="shared" si="3"/>
        <v>0</v>
      </c>
      <c r="L21" s="201">
        <f t="shared" si="3"/>
        <v>4850</v>
      </c>
      <c r="M21" s="200">
        <f t="shared" si="3"/>
        <v>0</v>
      </c>
      <c r="N21" s="201">
        <f t="shared" si="3"/>
        <v>900</v>
      </c>
      <c r="O21" s="200">
        <f t="shared" si="3"/>
        <v>0</v>
      </c>
      <c r="P21" s="201">
        <f>SUM(P6:P20)</f>
        <v>4400</v>
      </c>
      <c r="Q21" s="200">
        <f>SUM(Q6:Q20)</f>
        <v>0</v>
      </c>
      <c r="R21" s="201">
        <f t="shared" si="3"/>
        <v>700</v>
      </c>
      <c r="S21" s="200">
        <f t="shared" si="3"/>
        <v>0</v>
      </c>
      <c r="T21" s="202"/>
      <c r="U21" s="203">
        <f>SUM(U6:U20)</f>
        <v>100</v>
      </c>
      <c r="V21" s="200">
        <f>SUM(V6:V20)</f>
        <v>0</v>
      </c>
    </row>
    <row r="22" spans="1:22" ht="16.5" customHeight="1" thickTop="1">
      <c r="A22" s="593" t="s">
        <v>242</v>
      </c>
      <c r="B22" s="594"/>
      <c r="C22" s="594"/>
      <c r="D22" s="594"/>
      <c r="E22" s="357"/>
      <c r="F22" s="204">
        <f>郡山市１!F6+郡山市１!F7+郡山市１!F11+郡山市１!F25+郡山市２!F21</f>
        <v>62850</v>
      </c>
      <c r="G22" s="205">
        <f>郡山市１!G6+郡山市１!G7+郡山市１!G11+郡山市１!G25+郡山市２!G21</f>
        <v>0</v>
      </c>
      <c r="H22" s="206">
        <f>郡山市１!H6+郡山市１!H7+郡山市１!H11+郡山市１!H25+郡山市２!H21</f>
        <v>1650</v>
      </c>
      <c r="I22" s="205">
        <f>郡山市１!I6+郡山市１!I7+郡山市１!I11+郡山市１!I25+郡山市２!I21</f>
        <v>0</v>
      </c>
      <c r="J22" s="206">
        <f>郡山市１!J6+郡山市１!J7+郡山市１!J11+郡山市１!J25+郡山市２!J21</f>
        <v>26800</v>
      </c>
      <c r="K22" s="205">
        <f>郡山市１!K6+郡山市１!K7+郡山市１!K11+郡山市１!K25+郡山市２!K21</f>
        <v>0</v>
      </c>
      <c r="L22" s="206">
        <f>郡山市１!L6+郡山市１!L25+郡山市２!L21</f>
        <v>5050</v>
      </c>
      <c r="M22" s="205">
        <f>郡山市１!M6+郡山市１!M25+郡山市２!M21</f>
        <v>0</v>
      </c>
      <c r="N22" s="206">
        <f>郡山市１!N25+郡山市２!N21</f>
        <v>6000</v>
      </c>
      <c r="O22" s="205">
        <f>郡山市１!O25+郡山市２!O21</f>
        <v>0</v>
      </c>
      <c r="P22" s="206">
        <f>郡山市１!P25+郡山市２!P21</f>
        <v>20650</v>
      </c>
      <c r="Q22" s="205">
        <f>郡山市１!Q25+郡山市２!Q21</f>
        <v>0</v>
      </c>
      <c r="R22" s="206">
        <f>郡山市１!R6+郡山市１!R7+郡山市１!R11+郡山市１!R25+郡山市２!R21</f>
        <v>2200</v>
      </c>
      <c r="S22" s="207">
        <f>郡山市１!S6+郡山市１!S7+郡山市１!S11+郡山市１!S25+郡山市２!S21</f>
        <v>0</v>
      </c>
      <c r="T22" s="180"/>
      <c r="U22" s="208">
        <f>郡山市１!U6+郡山市１!U7+郡山市１!U9+郡山市１!U25+郡山市２!U21</f>
        <v>500</v>
      </c>
      <c r="V22" s="209">
        <f>郡山市１!V6+郡山市１!V7+郡山市１!V11+郡山市１!V25+郡山市２!V21</f>
        <v>0</v>
      </c>
    </row>
    <row r="23" spans="1:22" ht="16.5" customHeight="1">
      <c r="A23" s="391" t="s">
        <v>62</v>
      </c>
      <c r="C23" s="392"/>
      <c r="J23" s="364" t="s">
        <v>206</v>
      </c>
      <c r="N23" s="364"/>
      <c r="O23" s="364" t="s">
        <v>490</v>
      </c>
    </row>
    <row r="24" spans="1:22" ht="15.95" customHeight="1">
      <c r="J24" s="364" t="s">
        <v>217</v>
      </c>
      <c r="N24" s="364"/>
      <c r="O24" s="364" t="s">
        <v>502</v>
      </c>
      <c r="V24" s="187"/>
    </row>
    <row r="25" spans="1:22">
      <c r="J25" s="364"/>
      <c r="N25" s="364"/>
    </row>
  </sheetData>
  <sheetProtection algorithmName="SHA-512" hashValue="6L+dix1wfDKsHr1MVyJE9kjayrGDaPRxe8VI+TVJ5TEwhQnilw7H3IX7AH11Jr4CDVwcRk44s6lZfnU1aod7sQ==" saltValue="tkpIa8LpxTj7W6Y7KPGRDg==" spinCount="100000" sheet="1" objects="1" scenarios="1" selectLockedCells="1"/>
  <mergeCells count="25">
    <mergeCell ref="A22:D22"/>
    <mergeCell ref="B6:B21"/>
    <mergeCell ref="Q2:R2"/>
    <mergeCell ref="Q3:R3"/>
    <mergeCell ref="F4:G5"/>
    <mergeCell ref="A4:B5"/>
    <mergeCell ref="C4:E5"/>
    <mergeCell ref="A2:B2"/>
    <mergeCell ref="S2:V3"/>
    <mergeCell ref="S1:V1"/>
    <mergeCell ref="F1:H1"/>
    <mergeCell ref="M1:N1"/>
    <mergeCell ref="C2:H3"/>
    <mergeCell ref="I2:K3"/>
    <mergeCell ref="L2:N3"/>
    <mergeCell ref="I1:K1"/>
    <mergeCell ref="O2:O3"/>
    <mergeCell ref="T5:U5"/>
    <mergeCell ref="H4:I4"/>
    <mergeCell ref="J4:K4"/>
    <mergeCell ref="R4:S4"/>
    <mergeCell ref="P4:Q4"/>
    <mergeCell ref="T4:V4"/>
    <mergeCell ref="N4:O4"/>
    <mergeCell ref="L4:M4"/>
  </mergeCells>
  <phoneticPr fontId="2"/>
  <conditionalFormatting sqref="M6:M20">
    <cfRule type="expression" dxfId="36" priority="1" stopIfTrue="1">
      <formula>L6&lt;M6</formula>
    </cfRule>
  </conditionalFormatting>
  <conditionalFormatting sqref="Q6:Q20 V6:V20 I8:I20 K8:K20 O8:O20 S8:S20">
    <cfRule type="expression" dxfId="35" priority="2" stopIfTrue="1">
      <formula>H6&lt;I6</formula>
    </cfRule>
  </conditionalFormatting>
  <dataValidations count="1">
    <dataValidation imeMode="off" allowBlank="1" showInputMessage="1" showErrorMessage="1" sqref="F7:S22 F6:V6 U9:V22" xr:uid="{CED8CC57-0C45-46DA-9B57-4E0B0111E906}"/>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FDD75-5CEA-4928-BF55-E21106C897F4}">
  <dimension ref="A1:V40"/>
  <sheetViews>
    <sheetView showGridLines="0" showZeros="0" zoomScaleNormal="100" zoomScaleSheetLayoutView="100" workbookViewId="0">
      <selection activeCell="V27" sqref="V27"/>
    </sheetView>
  </sheetViews>
  <sheetFormatPr defaultRowHeight="14.25"/>
  <cols>
    <col min="1" max="1" width="3.625" style="14" customWidth="1"/>
    <col min="2" max="2" width="7.625" style="14" customWidth="1"/>
    <col min="3" max="3" width="0.375" style="14" customWidth="1"/>
    <col min="4" max="4" width="10.375" style="14" customWidth="1"/>
    <col min="5" max="5" width="0.375" style="14" customWidth="1"/>
    <col min="6" max="6" width="7.5" style="188" customWidth="1"/>
    <col min="7" max="7" width="8.375" style="184" customWidth="1"/>
    <col min="8" max="8" width="6.75" style="188" customWidth="1"/>
    <col min="9" max="9" width="8.125" style="184" customWidth="1"/>
    <col min="10" max="10" width="6.75" style="188" customWidth="1"/>
    <col min="11" max="11" width="8.125" style="184" customWidth="1"/>
    <col min="12" max="12" width="6.75" style="188" customWidth="1"/>
    <col min="13" max="13" width="8.125" style="184" customWidth="1"/>
    <col min="14" max="14" width="6.75" style="188" customWidth="1"/>
    <col min="15" max="15" width="8.125" style="184" customWidth="1"/>
    <col min="16" max="16" width="6.75" style="188" customWidth="1"/>
    <col min="17" max="17" width="8.125" style="184" customWidth="1"/>
    <col min="18" max="18" width="6.75" style="188" customWidth="1"/>
    <col min="19" max="19" width="8.125" style="184" customWidth="1"/>
    <col min="20" max="20" width="3.75" style="123" customWidth="1"/>
    <col min="21" max="21" width="4.25" style="188" customWidth="1"/>
    <col min="22" max="22" width="7.75" style="184" customWidth="1"/>
    <col min="23" max="16384" width="9" style="14"/>
  </cols>
  <sheetData>
    <row r="1" spans="1:22" ht="14.1" customHeight="1">
      <c r="A1" s="14" t="s">
        <v>61</v>
      </c>
      <c r="C1" s="342"/>
      <c r="D1" s="343" t="s">
        <v>3</v>
      </c>
      <c r="E1" s="343"/>
      <c r="F1" s="584">
        <f>郡山市１!F1</f>
        <v>0</v>
      </c>
      <c r="G1" s="566"/>
      <c r="H1" s="567"/>
      <c r="I1" s="590" t="s">
        <v>4</v>
      </c>
      <c r="J1" s="591"/>
      <c r="K1" s="592"/>
      <c r="L1" s="94" t="s">
        <v>70</v>
      </c>
      <c r="M1" s="568">
        <f>郡山市１!M1</f>
        <v>0</v>
      </c>
      <c r="N1" s="569"/>
      <c r="O1" s="97" t="s">
        <v>1</v>
      </c>
      <c r="P1" s="98" t="s">
        <v>6</v>
      </c>
      <c r="Q1" s="99"/>
      <c r="R1" s="192"/>
      <c r="S1" s="562" t="s">
        <v>71</v>
      </c>
      <c r="T1" s="563"/>
      <c r="U1" s="563"/>
      <c r="V1" s="564"/>
    </row>
    <row r="2" spans="1:22" ht="15.75" customHeight="1">
      <c r="A2" s="570">
        <f>郡山市１!A2</f>
        <v>46266</v>
      </c>
      <c r="B2" s="571"/>
      <c r="C2" s="572">
        <f>郡山市１!C2</f>
        <v>0</v>
      </c>
      <c r="D2" s="585"/>
      <c r="E2" s="585"/>
      <c r="F2" s="585"/>
      <c r="G2" s="585"/>
      <c r="H2" s="586"/>
      <c r="I2" s="578">
        <f>郡山市１!I2</f>
        <v>0</v>
      </c>
      <c r="J2" s="579"/>
      <c r="K2" s="580"/>
      <c r="L2" s="546">
        <f>郡山市１!L2</f>
        <v>0</v>
      </c>
      <c r="M2" s="547"/>
      <c r="N2" s="548"/>
      <c r="O2" s="534">
        <f>郡山市１!O2</f>
        <v>0</v>
      </c>
      <c r="P2" s="101"/>
      <c r="Q2" s="53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537"/>
      <c r="S2" s="540">
        <f>郡山市１!S2</f>
        <v>0</v>
      </c>
      <c r="T2" s="541"/>
      <c r="U2" s="541"/>
      <c r="V2" s="542"/>
    </row>
    <row r="3" spans="1:22" ht="15.75" customHeight="1">
      <c r="C3" s="587"/>
      <c r="D3" s="588"/>
      <c r="E3" s="588"/>
      <c r="F3" s="588"/>
      <c r="G3" s="588"/>
      <c r="H3" s="589"/>
      <c r="I3" s="581"/>
      <c r="J3" s="582"/>
      <c r="K3" s="583"/>
      <c r="L3" s="549"/>
      <c r="M3" s="550"/>
      <c r="N3" s="551"/>
      <c r="O3" s="535"/>
      <c r="P3" s="102" t="s">
        <v>7</v>
      </c>
      <c r="Q3" s="538">
        <f>G14+G29+G23</f>
        <v>0</v>
      </c>
      <c r="R3" s="539"/>
      <c r="S3" s="543"/>
      <c r="T3" s="544"/>
      <c r="U3" s="544"/>
      <c r="V3" s="545"/>
    </row>
    <row r="4" spans="1:22" s="345" customFormat="1" ht="18" customHeight="1">
      <c r="A4" s="530" t="s">
        <v>40</v>
      </c>
      <c r="B4" s="531"/>
      <c r="C4" s="530" t="s">
        <v>39</v>
      </c>
      <c r="D4" s="553"/>
      <c r="E4" s="554"/>
      <c r="F4" s="557" t="s">
        <v>37</v>
      </c>
      <c r="G4" s="531"/>
      <c r="H4" s="528" t="s">
        <v>8</v>
      </c>
      <c r="I4" s="529"/>
      <c r="J4" s="528" t="s">
        <v>9</v>
      </c>
      <c r="K4" s="529"/>
      <c r="L4" s="528" t="s">
        <v>10</v>
      </c>
      <c r="M4" s="529"/>
      <c r="N4" s="528" t="s">
        <v>11</v>
      </c>
      <c r="O4" s="529"/>
      <c r="P4" s="528" t="s">
        <v>12</v>
      </c>
      <c r="Q4" s="529"/>
      <c r="R4" s="528" t="s">
        <v>13</v>
      </c>
      <c r="S4" s="529"/>
      <c r="T4" s="528" t="s">
        <v>14</v>
      </c>
      <c r="U4" s="559"/>
      <c r="V4" s="529"/>
    </row>
    <row r="5" spans="1:22" ht="15.75" customHeight="1">
      <c r="A5" s="532"/>
      <c r="B5" s="533"/>
      <c r="C5" s="532"/>
      <c r="D5" s="555"/>
      <c r="E5" s="556"/>
      <c r="F5" s="558"/>
      <c r="G5" s="533"/>
      <c r="H5" s="103" t="s">
        <v>15</v>
      </c>
      <c r="I5" s="104" t="s">
        <v>0</v>
      </c>
      <c r="J5" s="103" t="s">
        <v>16</v>
      </c>
      <c r="K5" s="104" t="s">
        <v>0</v>
      </c>
      <c r="L5" s="103" t="s">
        <v>16</v>
      </c>
      <c r="M5" s="104" t="s">
        <v>0</v>
      </c>
      <c r="N5" s="103" t="s">
        <v>16</v>
      </c>
      <c r="O5" s="104" t="s">
        <v>0</v>
      </c>
      <c r="P5" s="103" t="s">
        <v>16</v>
      </c>
      <c r="Q5" s="104" t="s">
        <v>0</v>
      </c>
      <c r="R5" s="103" t="s">
        <v>16</v>
      </c>
      <c r="S5" s="104" t="s">
        <v>0</v>
      </c>
      <c r="T5" s="560" t="s">
        <v>16</v>
      </c>
      <c r="U5" s="561"/>
      <c r="V5" s="105" t="s">
        <v>287</v>
      </c>
    </row>
    <row r="6" spans="1:22" ht="15" customHeight="1">
      <c r="A6" s="599" t="s">
        <v>96</v>
      </c>
      <c r="B6" s="605" t="s">
        <v>82</v>
      </c>
      <c r="C6" s="347"/>
      <c r="D6" s="393" t="s">
        <v>161</v>
      </c>
      <c r="E6" s="347"/>
      <c r="F6" s="106">
        <f t="shared" ref="F6:G13" si="0">H6+J6+L6+N6+P6+R6+U6</f>
        <v>3850</v>
      </c>
      <c r="G6" s="107">
        <f t="shared" si="0"/>
        <v>0</v>
      </c>
      <c r="H6" s="108">
        <v>200</v>
      </c>
      <c r="I6" s="27"/>
      <c r="J6" s="108">
        <v>3450</v>
      </c>
      <c r="K6" s="27"/>
      <c r="L6" s="108"/>
      <c r="M6" s="107"/>
      <c r="N6" s="125"/>
      <c r="O6" s="107"/>
      <c r="P6" s="125"/>
      <c r="Q6" s="107"/>
      <c r="R6" s="108">
        <v>200</v>
      </c>
      <c r="S6" s="27"/>
      <c r="T6" s="111"/>
      <c r="U6" s="210"/>
      <c r="V6" s="107"/>
    </row>
    <row r="7" spans="1:22" ht="15" customHeight="1">
      <c r="A7" s="600"/>
      <c r="B7" s="606"/>
      <c r="C7" s="367"/>
      <c r="D7" s="383" t="s">
        <v>510</v>
      </c>
      <c r="E7" s="367"/>
      <c r="F7" s="144">
        <f t="shared" si="0"/>
        <v>2600</v>
      </c>
      <c r="G7" s="158">
        <f t="shared" si="0"/>
        <v>0</v>
      </c>
      <c r="H7" s="147">
        <v>100</v>
      </c>
      <c r="I7" s="23"/>
      <c r="J7" s="146">
        <v>2400</v>
      </c>
      <c r="K7" s="23"/>
      <c r="L7" s="146"/>
      <c r="M7" s="158"/>
      <c r="N7" s="147"/>
      <c r="O7" s="159"/>
      <c r="P7" s="147"/>
      <c r="Q7" s="159"/>
      <c r="R7" s="146">
        <v>100</v>
      </c>
      <c r="S7" s="23"/>
      <c r="T7" s="164"/>
      <c r="U7" s="194"/>
      <c r="V7" s="158"/>
    </row>
    <row r="8" spans="1:22" ht="15" customHeight="1">
      <c r="A8" s="600"/>
      <c r="B8" s="606"/>
      <c r="C8" s="367"/>
      <c r="D8" s="383" t="s">
        <v>162</v>
      </c>
      <c r="E8" s="394"/>
      <c r="F8" s="144">
        <f t="shared" si="0"/>
        <v>2050</v>
      </c>
      <c r="G8" s="158">
        <f t="shared" si="0"/>
        <v>0</v>
      </c>
      <c r="H8" s="147"/>
      <c r="I8" s="152"/>
      <c r="J8" s="146"/>
      <c r="K8" s="152"/>
      <c r="L8" s="147"/>
      <c r="M8" s="158"/>
      <c r="N8" s="147">
        <v>700</v>
      </c>
      <c r="O8" s="23"/>
      <c r="P8" s="147">
        <v>1350</v>
      </c>
      <c r="Q8" s="23"/>
      <c r="R8" s="147"/>
      <c r="S8" s="152"/>
      <c r="T8" s="164"/>
      <c r="U8" s="194"/>
      <c r="V8" s="158"/>
    </row>
    <row r="9" spans="1:22" ht="15" customHeight="1">
      <c r="A9" s="600"/>
      <c r="B9" s="606"/>
      <c r="C9" s="367"/>
      <c r="D9" s="386" t="s">
        <v>415</v>
      </c>
      <c r="E9" s="367"/>
      <c r="F9" s="144">
        <f t="shared" si="0"/>
        <v>1450</v>
      </c>
      <c r="G9" s="158">
        <f t="shared" si="0"/>
        <v>0</v>
      </c>
      <c r="H9" s="147"/>
      <c r="I9" s="158"/>
      <c r="J9" s="147"/>
      <c r="K9" s="158"/>
      <c r="L9" s="147"/>
      <c r="M9" s="158"/>
      <c r="N9" s="147">
        <v>400</v>
      </c>
      <c r="O9" s="23"/>
      <c r="P9" s="146">
        <v>1050</v>
      </c>
      <c r="Q9" s="23"/>
      <c r="R9" s="147"/>
      <c r="S9" s="158"/>
      <c r="T9" s="164"/>
      <c r="U9" s="194"/>
      <c r="V9" s="158"/>
    </row>
    <row r="10" spans="1:22" ht="15" customHeight="1">
      <c r="A10" s="600"/>
      <c r="B10" s="606"/>
      <c r="C10" s="367"/>
      <c r="D10" s="383" t="s">
        <v>144</v>
      </c>
      <c r="E10" s="367"/>
      <c r="F10" s="144">
        <f t="shared" si="0"/>
        <v>1300</v>
      </c>
      <c r="G10" s="158">
        <f t="shared" si="0"/>
        <v>0</v>
      </c>
      <c r="H10" s="147"/>
      <c r="I10" s="158"/>
      <c r="J10" s="147"/>
      <c r="K10" s="159"/>
      <c r="L10" s="147"/>
      <c r="M10" s="159"/>
      <c r="N10" s="147">
        <v>300</v>
      </c>
      <c r="O10" s="22"/>
      <c r="P10" s="146">
        <v>1000</v>
      </c>
      <c r="Q10" s="23"/>
      <c r="R10" s="147"/>
      <c r="S10" s="158"/>
      <c r="T10" s="164"/>
      <c r="U10" s="194"/>
      <c r="V10" s="159"/>
    </row>
    <row r="11" spans="1:22" ht="15" customHeight="1">
      <c r="A11" s="600"/>
      <c r="B11" s="606"/>
      <c r="C11" s="367"/>
      <c r="D11" s="383" t="s">
        <v>163</v>
      </c>
      <c r="E11" s="367"/>
      <c r="F11" s="144">
        <f t="shared" si="0"/>
        <v>2600</v>
      </c>
      <c r="G11" s="158">
        <f t="shared" si="0"/>
        <v>0</v>
      </c>
      <c r="H11" s="147"/>
      <c r="I11" s="159"/>
      <c r="J11" s="147"/>
      <c r="K11" s="126"/>
      <c r="L11" s="146">
        <v>750</v>
      </c>
      <c r="M11" s="23"/>
      <c r="N11" s="147"/>
      <c r="O11" s="158"/>
      <c r="P11" s="146">
        <v>1800</v>
      </c>
      <c r="Q11" s="23"/>
      <c r="R11" s="147"/>
      <c r="S11" s="158"/>
      <c r="T11" s="211" t="s">
        <v>63</v>
      </c>
      <c r="U11" s="194">
        <v>50</v>
      </c>
      <c r="V11" s="23"/>
    </row>
    <row r="12" spans="1:22" ht="15" customHeight="1">
      <c r="A12" s="600"/>
      <c r="B12" s="607"/>
      <c r="C12" s="367"/>
      <c r="D12" s="383" t="s">
        <v>164</v>
      </c>
      <c r="E12" s="367"/>
      <c r="F12" s="144">
        <f t="shared" si="0"/>
        <v>2400</v>
      </c>
      <c r="G12" s="158">
        <f t="shared" si="0"/>
        <v>0</v>
      </c>
      <c r="H12" s="147"/>
      <c r="I12" s="126"/>
      <c r="J12" s="147"/>
      <c r="K12" s="126"/>
      <c r="L12" s="146">
        <v>650</v>
      </c>
      <c r="M12" s="23"/>
      <c r="N12" s="147"/>
      <c r="O12" s="158"/>
      <c r="P12" s="146">
        <v>1700</v>
      </c>
      <c r="Q12" s="23"/>
      <c r="R12" s="147"/>
      <c r="S12" s="126"/>
      <c r="T12" s="211" t="s">
        <v>63</v>
      </c>
      <c r="U12" s="194">
        <v>50</v>
      </c>
      <c r="V12" s="23"/>
    </row>
    <row r="13" spans="1:22" ht="15" customHeight="1">
      <c r="A13" s="395" t="s">
        <v>108</v>
      </c>
      <c r="B13" s="396"/>
      <c r="C13" s="357"/>
      <c r="D13" s="397" t="s">
        <v>212</v>
      </c>
      <c r="E13" s="357"/>
      <c r="F13" s="144">
        <f t="shared" si="0"/>
        <v>2200</v>
      </c>
      <c r="G13" s="212">
        <f t="shared" si="0"/>
        <v>0</v>
      </c>
      <c r="H13" s="213">
        <v>100</v>
      </c>
      <c r="I13" s="22"/>
      <c r="J13" s="213">
        <v>1800</v>
      </c>
      <c r="K13" s="22"/>
      <c r="L13" s="179">
        <v>50</v>
      </c>
      <c r="M13" s="22"/>
      <c r="N13" s="213"/>
      <c r="O13" s="212"/>
      <c r="P13" s="213">
        <v>50</v>
      </c>
      <c r="Q13" s="22"/>
      <c r="R13" s="213">
        <v>150</v>
      </c>
      <c r="S13" s="22"/>
      <c r="T13" s="211" t="s">
        <v>89</v>
      </c>
      <c r="U13" s="206">
        <v>50</v>
      </c>
      <c r="V13" s="77"/>
    </row>
    <row r="14" spans="1:22" ht="16.350000000000001" customHeight="1">
      <c r="A14" s="398"/>
      <c r="B14" s="399"/>
      <c r="C14" s="363"/>
      <c r="D14" s="400" t="s">
        <v>2</v>
      </c>
      <c r="E14" s="363"/>
      <c r="F14" s="214">
        <f t="shared" ref="F14:R14" si="1">SUM(F6:F13)</f>
        <v>18450</v>
      </c>
      <c r="G14" s="131">
        <f>SUM(G6:G13)</f>
        <v>0</v>
      </c>
      <c r="H14" s="132">
        <f t="shared" si="1"/>
        <v>400</v>
      </c>
      <c r="I14" s="215">
        <f>SUM(I6:I13)</f>
        <v>0</v>
      </c>
      <c r="J14" s="132">
        <f t="shared" si="1"/>
        <v>7650</v>
      </c>
      <c r="K14" s="215">
        <f>SUM(K6:K13)</f>
        <v>0</v>
      </c>
      <c r="L14" s="132">
        <f t="shared" si="1"/>
        <v>1450</v>
      </c>
      <c r="M14" s="215">
        <f>SUM(M6:M13)</f>
        <v>0</v>
      </c>
      <c r="N14" s="132">
        <f t="shared" si="1"/>
        <v>1400</v>
      </c>
      <c r="O14" s="215">
        <f>SUM(O6:O13)</f>
        <v>0</v>
      </c>
      <c r="P14" s="132">
        <f t="shared" si="1"/>
        <v>6950</v>
      </c>
      <c r="Q14" s="215">
        <f>SUM(Q6:Q13)</f>
        <v>0</v>
      </c>
      <c r="R14" s="132">
        <f t="shared" si="1"/>
        <v>450</v>
      </c>
      <c r="S14" s="215">
        <f>SUM(S6:S13)</f>
        <v>0</v>
      </c>
      <c r="T14" s="133"/>
      <c r="U14" s="216">
        <f>SUM(U6:U13)</f>
        <v>150</v>
      </c>
      <c r="V14" s="215">
        <f>SUM(V6:V13)</f>
        <v>0</v>
      </c>
    </row>
    <row r="15" spans="1:22" ht="3" customHeight="1">
      <c r="A15" s="401"/>
      <c r="B15" s="402"/>
      <c r="C15" s="343"/>
      <c r="D15" s="343"/>
      <c r="E15" s="343"/>
      <c r="F15" s="217"/>
      <c r="G15" s="99"/>
      <c r="H15" s="217"/>
      <c r="I15" s="99"/>
      <c r="J15" s="217"/>
      <c r="K15" s="99"/>
      <c r="L15" s="217"/>
      <c r="M15" s="99"/>
      <c r="N15" s="217"/>
      <c r="O15" s="99"/>
      <c r="P15" s="217"/>
      <c r="Q15" s="99"/>
      <c r="R15" s="217"/>
      <c r="S15" s="99"/>
      <c r="T15" s="218"/>
      <c r="U15" s="217"/>
      <c r="V15" s="109"/>
    </row>
    <row r="16" spans="1:22" ht="16.350000000000001" customHeight="1">
      <c r="A16" s="596" t="s">
        <v>157</v>
      </c>
      <c r="B16" s="601" t="s">
        <v>98</v>
      </c>
      <c r="C16" s="368"/>
      <c r="D16" s="403" t="s">
        <v>213</v>
      </c>
      <c r="E16" s="347"/>
      <c r="F16" s="106">
        <f t="shared" ref="F16:F22" si="2">H16+J16+L16+N16+P16+R16+U16</f>
        <v>2550</v>
      </c>
      <c r="G16" s="107">
        <f t="shared" ref="G16:G22" si="3">I16+K16+M16+O16+Q16+S16+V16</f>
        <v>0</v>
      </c>
      <c r="H16" s="125">
        <v>50</v>
      </c>
      <c r="I16" s="18"/>
      <c r="J16" s="125">
        <v>2350</v>
      </c>
      <c r="K16" s="27"/>
      <c r="L16" s="125"/>
      <c r="M16" s="109"/>
      <c r="N16" s="125"/>
      <c r="O16" s="109"/>
      <c r="P16" s="125">
        <v>100</v>
      </c>
      <c r="Q16" s="27"/>
      <c r="R16" s="125">
        <v>50</v>
      </c>
      <c r="S16" s="18"/>
      <c r="T16" s="219"/>
      <c r="U16" s="210"/>
      <c r="V16" s="107"/>
    </row>
    <row r="17" spans="1:22" ht="16.350000000000001" customHeight="1">
      <c r="A17" s="597"/>
      <c r="B17" s="602"/>
      <c r="C17" s="360"/>
      <c r="D17" s="366" t="s">
        <v>364</v>
      </c>
      <c r="E17" s="367"/>
      <c r="F17" s="144">
        <f t="shared" si="2"/>
        <v>750</v>
      </c>
      <c r="G17" s="158">
        <f t="shared" si="3"/>
        <v>0</v>
      </c>
      <c r="H17" s="147"/>
      <c r="I17" s="158"/>
      <c r="J17" s="147">
        <v>300</v>
      </c>
      <c r="K17" s="23"/>
      <c r="L17" s="147">
        <v>50</v>
      </c>
      <c r="M17" s="23"/>
      <c r="N17" s="147">
        <v>50</v>
      </c>
      <c r="O17" s="23"/>
      <c r="P17" s="146">
        <v>350</v>
      </c>
      <c r="Q17" s="23"/>
      <c r="R17" s="147"/>
      <c r="S17" s="158"/>
      <c r="T17" s="149"/>
      <c r="U17" s="194"/>
      <c r="V17" s="159"/>
    </row>
    <row r="18" spans="1:22" ht="16.350000000000001" customHeight="1">
      <c r="A18" s="597"/>
      <c r="B18" s="603"/>
      <c r="C18" s="360"/>
      <c r="D18" s="366" t="s">
        <v>449</v>
      </c>
      <c r="E18" s="367"/>
      <c r="F18" s="144">
        <f t="shared" si="2"/>
        <v>850</v>
      </c>
      <c r="G18" s="158">
        <f t="shared" si="3"/>
        <v>0</v>
      </c>
      <c r="H18" s="147"/>
      <c r="I18" s="158"/>
      <c r="J18" s="147"/>
      <c r="K18" s="154"/>
      <c r="L18" s="146">
        <v>100</v>
      </c>
      <c r="M18" s="23"/>
      <c r="N18" s="146">
        <v>100</v>
      </c>
      <c r="O18" s="23"/>
      <c r="P18" s="146">
        <v>650</v>
      </c>
      <c r="Q18" s="23"/>
      <c r="R18" s="147"/>
      <c r="S18" s="159"/>
      <c r="T18" s="195"/>
      <c r="U18" s="198"/>
      <c r="V18" s="126"/>
    </row>
    <row r="19" spans="1:22" ht="16.350000000000001" customHeight="1">
      <c r="A19" s="597"/>
      <c r="B19" s="404" t="s">
        <v>99</v>
      </c>
      <c r="C19" s="360"/>
      <c r="D19" s="386" t="s">
        <v>407</v>
      </c>
      <c r="E19" s="367"/>
      <c r="F19" s="144">
        <f t="shared" si="2"/>
        <v>1900</v>
      </c>
      <c r="G19" s="158">
        <f t="shared" si="3"/>
        <v>0</v>
      </c>
      <c r="H19" s="147">
        <v>50</v>
      </c>
      <c r="I19" s="21"/>
      <c r="J19" s="146">
        <v>1500</v>
      </c>
      <c r="K19" s="23"/>
      <c r="L19" s="147">
        <v>50</v>
      </c>
      <c r="M19" s="23"/>
      <c r="N19" s="146">
        <v>50</v>
      </c>
      <c r="O19" s="23"/>
      <c r="P19" s="147">
        <v>200</v>
      </c>
      <c r="Q19" s="23"/>
      <c r="R19" s="147">
        <v>50</v>
      </c>
      <c r="S19" s="23"/>
      <c r="T19" s="220"/>
      <c r="U19" s="194"/>
      <c r="V19" s="152"/>
    </row>
    <row r="20" spans="1:22" ht="16.350000000000001" customHeight="1">
      <c r="A20" s="597"/>
      <c r="B20" s="604" t="s">
        <v>167</v>
      </c>
      <c r="C20" s="360"/>
      <c r="D20" s="366" t="s">
        <v>214</v>
      </c>
      <c r="E20" s="367"/>
      <c r="F20" s="144">
        <f t="shared" si="2"/>
        <v>1600</v>
      </c>
      <c r="G20" s="158">
        <f t="shared" si="3"/>
        <v>0</v>
      </c>
      <c r="H20" s="147">
        <v>50</v>
      </c>
      <c r="I20" s="23"/>
      <c r="J20" s="146">
        <v>1550</v>
      </c>
      <c r="K20" s="23"/>
      <c r="L20" s="147"/>
      <c r="M20" s="126"/>
      <c r="N20" s="147"/>
      <c r="O20" s="126"/>
      <c r="P20" s="147"/>
      <c r="Q20" s="126"/>
      <c r="R20" s="147"/>
      <c r="S20" s="126"/>
      <c r="T20" s="149"/>
      <c r="U20" s="194"/>
      <c r="V20" s="158"/>
    </row>
    <row r="21" spans="1:22" ht="16.350000000000001" customHeight="1">
      <c r="A21" s="597"/>
      <c r="B21" s="603"/>
      <c r="C21" s="360"/>
      <c r="D21" s="366" t="s">
        <v>357</v>
      </c>
      <c r="E21" s="367"/>
      <c r="F21" s="144">
        <f t="shared" si="2"/>
        <v>550</v>
      </c>
      <c r="G21" s="158">
        <f t="shared" si="3"/>
        <v>0</v>
      </c>
      <c r="H21" s="147"/>
      <c r="I21" s="152"/>
      <c r="J21" s="146"/>
      <c r="K21" s="152"/>
      <c r="L21" s="147">
        <v>50</v>
      </c>
      <c r="M21" s="23"/>
      <c r="N21" s="147">
        <v>50</v>
      </c>
      <c r="O21" s="23"/>
      <c r="P21" s="146">
        <v>400</v>
      </c>
      <c r="Q21" s="23"/>
      <c r="R21" s="146">
        <v>50</v>
      </c>
      <c r="S21" s="22"/>
      <c r="T21" s="149"/>
      <c r="U21" s="194">
        <v>0</v>
      </c>
      <c r="V21" s="158"/>
    </row>
    <row r="22" spans="1:22" ht="16.350000000000001" customHeight="1">
      <c r="A22" s="597"/>
      <c r="B22" s="404" t="s">
        <v>168</v>
      </c>
      <c r="C22" s="376"/>
      <c r="D22" s="377" t="s">
        <v>472</v>
      </c>
      <c r="E22" s="359"/>
      <c r="F22" s="221">
        <f t="shared" si="2"/>
        <v>400</v>
      </c>
      <c r="G22" s="114">
        <f t="shared" si="3"/>
        <v>0</v>
      </c>
      <c r="H22" s="127"/>
      <c r="I22" s="159"/>
      <c r="J22" s="222"/>
      <c r="K22" s="159"/>
      <c r="L22" s="222">
        <v>50</v>
      </c>
      <c r="M22" s="24"/>
      <c r="N22" s="222">
        <v>50</v>
      </c>
      <c r="O22" s="24"/>
      <c r="P22" s="222">
        <v>300</v>
      </c>
      <c r="Q22" s="24"/>
      <c r="R22" s="222"/>
      <c r="S22" s="159"/>
      <c r="T22" s="223"/>
      <c r="U22" s="224"/>
      <c r="V22" s="114"/>
    </row>
    <row r="23" spans="1:22" ht="16.350000000000001" customHeight="1">
      <c r="A23" s="598"/>
      <c r="B23" s="406"/>
      <c r="C23" s="357"/>
      <c r="D23" s="379" t="s">
        <v>17</v>
      </c>
      <c r="E23" s="357"/>
      <c r="F23" s="225">
        <f>SUM(F16:F22)</f>
        <v>8600</v>
      </c>
      <c r="G23" s="176">
        <f>SUM(G16:G22)</f>
        <v>0</v>
      </c>
      <c r="H23" s="213">
        <f>SUM(H16:H22)</f>
        <v>150</v>
      </c>
      <c r="I23" s="129">
        <f>SUM(I16:I22)</f>
        <v>0</v>
      </c>
      <c r="J23" s="132">
        <f t="shared" ref="J23:R23" si="4">SUM(J16:J22)</f>
        <v>5700</v>
      </c>
      <c r="K23" s="131">
        <f t="shared" si="4"/>
        <v>0</v>
      </c>
      <c r="L23" s="132">
        <f t="shared" si="4"/>
        <v>300</v>
      </c>
      <c r="M23" s="131">
        <f t="shared" si="4"/>
        <v>0</v>
      </c>
      <c r="N23" s="132">
        <f t="shared" si="4"/>
        <v>300</v>
      </c>
      <c r="O23" s="131">
        <f t="shared" si="4"/>
        <v>0</v>
      </c>
      <c r="P23" s="132">
        <f t="shared" si="4"/>
        <v>2000</v>
      </c>
      <c r="Q23" s="131">
        <f t="shared" si="4"/>
        <v>0</v>
      </c>
      <c r="R23" s="132">
        <f t="shared" si="4"/>
        <v>150</v>
      </c>
      <c r="S23" s="131">
        <f>SUM(S16:S22)</f>
        <v>0</v>
      </c>
      <c r="T23" s="180"/>
      <c r="U23" s="206">
        <f>SUM(U18:U22)</f>
        <v>0</v>
      </c>
      <c r="V23" s="176">
        <f>SUM(V18:V22)</f>
        <v>0</v>
      </c>
    </row>
    <row r="24" spans="1:22" ht="3" customHeight="1">
      <c r="A24" s="382"/>
      <c r="B24" s="407"/>
      <c r="F24" s="137"/>
    </row>
    <row r="25" spans="1:22" ht="16.350000000000001" customHeight="1">
      <c r="A25" s="596" t="s">
        <v>19</v>
      </c>
      <c r="B25" s="408" t="s">
        <v>97</v>
      </c>
      <c r="C25" s="342"/>
      <c r="D25" s="409" t="s">
        <v>342</v>
      </c>
      <c r="E25" s="343"/>
      <c r="F25" s="151">
        <f t="shared" ref="F25:G28" si="5">H25+J25+L25+N25+P25+R25+U25</f>
        <v>3850</v>
      </c>
      <c r="G25" s="226">
        <f t="shared" si="5"/>
        <v>0</v>
      </c>
      <c r="H25" s="227">
        <v>50</v>
      </c>
      <c r="I25" s="27"/>
      <c r="J25" s="228">
        <v>2400</v>
      </c>
      <c r="K25" s="27"/>
      <c r="L25" s="227">
        <v>200</v>
      </c>
      <c r="M25" s="27"/>
      <c r="N25" s="227">
        <v>100</v>
      </c>
      <c r="O25" s="27"/>
      <c r="P25" s="227">
        <v>950</v>
      </c>
      <c r="Q25" s="27"/>
      <c r="R25" s="227">
        <v>100</v>
      </c>
      <c r="S25" s="27"/>
      <c r="T25" s="219" t="s">
        <v>64</v>
      </c>
      <c r="U25" s="229">
        <v>50</v>
      </c>
      <c r="V25" s="27"/>
    </row>
    <row r="26" spans="1:22" ht="16.350000000000001" customHeight="1">
      <c r="A26" s="597"/>
      <c r="B26" s="604" t="s">
        <v>169</v>
      </c>
      <c r="C26" s="360"/>
      <c r="D26" s="367" t="s">
        <v>381</v>
      </c>
      <c r="E26" s="367"/>
      <c r="F26" s="144">
        <f t="shared" si="5"/>
        <v>2000</v>
      </c>
      <c r="G26" s="230">
        <f t="shared" si="5"/>
        <v>0</v>
      </c>
      <c r="H26" s="147">
        <v>50</v>
      </c>
      <c r="I26" s="19"/>
      <c r="J26" s="147">
        <v>1800</v>
      </c>
      <c r="K26" s="19"/>
      <c r="L26" s="147">
        <v>100</v>
      </c>
      <c r="M26" s="19"/>
      <c r="N26" s="147"/>
      <c r="O26" s="158"/>
      <c r="P26" s="147"/>
      <c r="Q26" s="158"/>
      <c r="R26" s="147">
        <v>50</v>
      </c>
      <c r="S26" s="19"/>
      <c r="T26" s="196"/>
      <c r="U26" s="194"/>
      <c r="V26" s="158"/>
    </row>
    <row r="27" spans="1:22" ht="16.350000000000001" customHeight="1">
      <c r="A27" s="597"/>
      <c r="B27" s="602"/>
      <c r="C27" s="360"/>
      <c r="D27" s="366" t="s">
        <v>473</v>
      </c>
      <c r="E27" s="367"/>
      <c r="F27" s="144">
        <f t="shared" si="5"/>
        <v>600</v>
      </c>
      <c r="G27" s="230">
        <f t="shared" si="5"/>
        <v>0</v>
      </c>
      <c r="H27" s="147"/>
      <c r="I27" s="158"/>
      <c r="J27" s="147"/>
      <c r="K27" s="158"/>
      <c r="L27" s="147"/>
      <c r="M27" s="158"/>
      <c r="N27" s="147">
        <v>50</v>
      </c>
      <c r="O27" s="19"/>
      <c r="P27" s="146">
        <v>500</v>
      </c>
      <c r="Q27" s="19"/>
      <c r="R27" s="147"/>
      <c r="S27" s="158"/>
      <c r="T27" s="195" t="s">
        <v>64</v>
      </c>
      <c r="U27" s="194">
        <v>50</v>
      </c>
      <c r="V27" s="19"/>
    </row>
    <row r="28" spans="1:22" ht="16.350000000000001" customHeight="1">
      <c r="A28" s="597"/>
      <c r="B28" s="603"/>
      <c r="C28" s="357"/>
      <c r="D28" s="357" t="s">
        <v>435</v>
      </c>
      <c r="E28" s="357"/>
      <c r="F28" s="225">
        <f t="shared" si="5"/>
        <v>450</v>
      </c>
      <c r="G28" s="231">
        <f t="shared" si="5"/>
        <v>0</v>
      </c>
      <c r="H28" s="122"/>
      <c r="I28" s="154"/>
      <c r="J28" s="122">
        <v>350</v>
      </c>
      <c r="K28" s="24"/>
      <c r="L28" s="122">
        <v>50</v>
      </c>
      <c r="M28" s="24"/>
      <c r="N28" s="122"/>
      <c r="O28" s="154"/>
      <c r="P28" s="122">
        <v>50</v>
      </c>
      <c r="Q28" s="24"/>
      <c r="R28" s="122"/>
      <c r="S28" s="154"/>
      <c r="T28" s="197"/>
      <c r="U28" s="198"/>
      <c r="V28" s="154"/>
    </row>
    <row r="29" spans="1:22" ht="16.350000000000001" customHeight="1">
      <c r="A29" s="598"/>
      <c r="B29" s="406"/>
      <c r="C29" s="357"/>
      <c r="D29" s="379" t="s">
        <v>17</v>
      </c>
      <c r="E29" s="357"/>
      <c r="F29" s="225">
        <f>SUM(F25:F28)</f>
        <v>6900</v>
      </c>
      <c r="G29" s="129">
        <f>SUM(G25:G28)</f>
        <v>0</v>
      </c>
      <c r="H29" s="132">
        <f>SUM(H25:H28)</f>
        <v>100</v>
      </c>
      <c r="I29" s="131">
        <f>SUM(I25:I28)</f>
        <v>0</v>
      </c>
      <c r="J29" s="132">
        <f t="shared" ref="J29:S29" si="6">SUM(J25:J28)</f>
        <v>4550</v>
      </c>
      <c r="K29" s="131">
        <f t="shared" si="6"/>
        <v>0</v>
      </c>
      <c r="L29" s="132">
        <f t="shared" si="6"/>
        <v>350</v>
      </c>
      <c r="M29" s="131">
        <f t="shared" si="6"/>
        <v>0</v>
      </c>
      <c r="N29" s="132">
        <f t="shared" si="6"/>
        <v>150</v>
      </c>
      <c r="O29" s="131">
        <f t="shared" si="6"/>
        <v>0</v>
      </c>
      <c r="P29" s="132">
        <f>SUM(P25:P28)</f>
        <v>1500</v>
      </c>
      <c r="Q29" s="131">
        <f t="shared" si="6"/>
        <v>0</v>
      </c>
      <c r="R29" s="132">
        <f t="shared" si="6"/>
        <v>150</v>
      </c>
      <c r="S29" s="131">
        <f t="shared" si="6"/>
        <v>0</v>
      </c>
      <c r="T29" s="232"/>
      <c r="U29" s="216">
        <f>SUM(U25:U28)</f>
        <v>100</v>
      </c>
      <c r="V29" s="131">
        <f>SUM(V25:V28)</f>
        <v>0</v>
      </c>
    </row>
    <row r="30" spans="1:22" ht="3" customHeight="1">
      <c r="A30" s="343"/>
      <c r="B30" s="343"/>
      <c r="C30" s="343"/>
      <c r="D30" s="343"/>
      <c r="E30" s="343"/>
      <c r="F30" s="217"/>
      <c r="G30" s="99"/>
      <c r="H30" s="217"/>
      <c r="I30" s="99"/>
      <c r="J30" s="217"/>
      <c r="K30" s="99"/>
      <c r="L30" s="217"/>
      <c r="M30" s="99"/>
      <c r="N30" s="217"/>
      <c r="O30" s="99"/>
      <c r="P30" s="217"/>
      <c r="Q30" s="99"/>
      <c r="R30" s="217"/>
      <c r="S30" s="99"/>
      <c r="T30" s="218"/>
      <c r="U30" s="217"/>
      <c r="V30" s="99"/>
    </row>
    <row r="31" spans="1:22">
      <c r="A31" s="391" t="s">
        <v>62</v>
      </c>
      <c r="J31" s="364" t="s">
        <v>198</v>
      </c>
      <c r="K31" s="410"/>
      <c r="L31" s="233"/>
      <c r="O31" s="234" t="s">
        <v>209</v>
      </c>
      <c r="P31" s="220"/>
      <c r="Q31" s="220"/>
      <c r="R31" s="235"/>
      <c r="S31" s="234" t="s">
        <v>498</v>
      </c>
      <c r="T31" s="188"/>
      <c r="U31" s="235"/>
    </row>
    <row r="32" spans="1:22">
      <c r="J32" s="611" t="s">
        <v>508</v>
      </c>
      <c r="K32" s="611"/>
      <c r="L32" s="611"/>
      <c r="M32" s="611"/>
      <c r="N32" s="611"/>
      <c r="O32" s="234" t="s">
        <v>210</v>
      </c>
      <c r="P32" s="220"/>
      <c r="Q32" s="220"/>
      <c r="R32" s="235"/>
      <c r="S32" s="234" t="s">
        <v>497</v>
      </c>
      <c r="T32" s="235"/>
      <c r="U32" s="123"/>
    </row>
    <row r="33" spans="4:22" ht="14.25" customHeight="1">
      <c r="D33" s="411"/>
      <c r="J33" s="234" t="s">
        <v>199</v>
      </c>
      <c r="K33" s="233"/>
      <c r="L33" s="233"/>
      <c r="O33" s="234" t="s">
        <v>493</v>
      </c>
      <c r="P33" s="220"/>
      <c r="Q33" s="220"/>
      <c r="R33" s="235"/>
      <c r="S33" s="234" t="s">
        <v>365</v>
      </c>
      <c r="T33" s="235"/>
      <c r="U33" s="123"/>
      <c r="V33" s="187"/>
    </row>
    <row r="34" spans="4:22" ht="14.25" customHeight="1">
      <c r="J34" s="608" t="s">
        <v>511</v>
      </c>
      <c r="K34" s="609"/>
      <c r="L34" s="609"/>
      <c r="M34" s="609"/>
      <c r="N34" s="610"/>
      <c r="O34" s="234" t="s">
        <v>537</v>
      </c>
      <c r="P34" s="184"/>
      <c r="Q34" s="234"/>
      <c r="R34" s="184"/>
      <c r="S34" s="234" t="s">
        <v>436</v>
      </c>
    </row>
    <row r="35" spans="4:22" ht="14.25" customHeight="1">
      <c r="J35" s="234" t="s">
        <v>208</v>
      </c>
      <c r="K35" s="220"/>
      <c r="L35" s="220"/>
      <c r="M35" s="235"/>
      <c r="O35" s="234" t="s">
        <v>536</v>
      </c>
      <c r="S35" s="234" t="s">
        <v>509</v>
      </c>
    </row>
    <row r="36" spans="4:22" ht="14.25" customHeight="1">
      <c r="O36" s="234" t="s">
        <v>215</v>
      </c>
    </row>
    <row r="37" spans="4:22">
      <c r="O37" s="234" t="s">
        <v>211</v>
      </c>
    </row>
    <row r="38" spans="4:22">
      <c r="N38" s="234"/>
      <c r="O38" s="220"/>
      <c r="P38" s="220"/>
      <c r="Q38" s="235"/>
    </row>
    <row r="39" spans="4:22">
      <c r="N39" s="234"/>
      <c r="O39" s="220"/>
      <c r="P39" s="220"/>
      <c r="Q39" s="235"/>
    </row>
    <row r="40" spans="4:22">
      <c r="N40" s="234"/>
      <c r="O40" s="220"/>
      <c r="P40" s="220"/>
      <c r="Q40" s="235"/>
    </row>
  </sheetData>
  <sheetProtection algorithmName="SHA-512" hashValue="CTYEk1dxftCeaQ2RtqSeeTFTNCaUYopp3E1Xlcy+t2zM51A3ZnOlz5w7bWRhiBDOzTIFsHFBRTCLHg4GgBF0og==" saltValue="6B2jnN/YCD1kfbOBIVFggw==" spinCount="100000" sheet="1" objects="1" scenarios="1" selectLockedCells="1"/>
  <mergeCells count="32">
    <mergeCell ref="S1:V1"/>
    <mergeCell ref="J34:N34"/>
    <mergeCell ref="T5:U5"/>
    <mergeCell ref="N4:O4"/>
    <mergeCell ref="P4:Q4"/>
    <mergeCell ref="R4:S4"/>
    <mergeCell ref="O2:O3"/>
    <mergeCell ref="Q2:R2"/>
    <mergeCell ref="J4:K4"/>
    <mergeCell ref="J32:N32"/>
    <mergeCell ref="F1:H1"/>
    <mergeCell ref="I1:K1"/>
    <mergeCell ref="M1:N1"/>
    <mergeCell ref="I2:K3"/>
    <mergeCell ref="L2:N3"/>
    <mergeCell ref="C2:H3"/>
    <mergeCell ref="A4:B5"/>
    <mergeCell ref="C4:E5"/>
    <mergeCell ref="T4:V4"/>
    <mergeCell ref="S2:V3"/>
    <mergeCell ref="Q3:R3"/>
    <mergeCell ref="F4:G5"/>
    <mergeCell ref="H4:I4"/>
    <mergeCell ref="L4:M4"/>
    <mergeCell ref="A2:B2"/>
    <mergeCell ref="A25:A29"/>
    <mergeCell ref="A16:A23"/>
    <mergeCell ref="A6:A12"/>
    <mergeCell ref="B16:B18"/>
    <mergeCell ref="B26:B28"/>
    <mergeCell ref="B6:B12"/>
    <mergeCell ref="B20:B21"/>
  </mergeCells>
  <phoneticPr fontId="2"/>
  <conditionalFormatting sqref="I6:I14 K6:K14 M6:M14 O6:O14 Q6:Q14 S6:S14">
    <cfRule type="expression" dxfId="34" priority="1" stopIfTrue="1">
      <formula>H6&lt;I6</formula>
    </cfRule>
  </conditionalFormatting>
  <conditionalFormatting sqref="I16:I23 K16:K23 M16:M23 O16:O23 Q16:Q23 S16:S23 V16:V23 I25:I30 K25:K30 M25:M30 O25:O30 Q25:Q30 S25:S30 V25:V30">
    <cfRule type="expression" dxfId="33" priority="4" stopIfTrue="1">
      <formula>H16&lt;I16</formula>
    </cfRule>
  </conditionalFormatting>
  <conditionalFormatting sqref="K31 M31 I31:I32 R31:R32 V31:V35 I34:I35 K35 M35">
    <cfRule type="expression" dxfId="32" priority="3" stopIfTrue="1">
      <formula>H31&lt;I31</formula>
    </cfRule>
  </conditionalFormatting>
  <conditionalFormatting sqref="P31:P32">
    <cfRule type="expression" dxfId="31" priority="5" stopIfTrue="1">
      <formula>O32&lt;P31</formula>
    </cfRule>
  </conditionalFormatting>
  <conditionalFormatting sqref="P34">
    <cfRule type="expression" dxfId="30" priority="7" stopIfTrue="1">
      <formula>P31&lt;P34</formula>
    </cfRule>
  </conditionalFormatting>
  <conditionalFormatting sqref="R34 Q35">
    <cfRule type="expression" dxfId="29" priority="6" stopIfTrue="1">
      <formula>Q34&lt;Q34</formula>
    </cfRule>
  </conditionalFormatting>
  <conditionalFormatting sqref="T31">
    <cfRule type="expression" dxfId="28" priority="8" stopIfTrue="1">
      <formula>P33&lt;T31</formula>
    </cfRule>
  </conditionalFormatting>
  <conditionalFormatting sqref="V6:V14">
    <cfRule type="expression" dxfId="27" priority="2" stopIfTrue="1">
      <formula>U6&lt;V6</formula>
    </cfRule>
  </conditionalFormatting>
  <dataValidations count="1">
    <dataValidation imeMode="off" allowBlank="1" showInputMessage="1" showErrorMessage="1" sqref="U11:V29 F6:S30" xr:uid="{2055B099-150F-4F1D-9A88-CFAE0A93C241}"/>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4A080-1418-4182-A14C-E5A53513DF90}">
  <dimension ref="A1:V40"/>
  <sheetViews>
    <sheetView showGridLines="0" showZeros="0" zoomScaleNormal="100" zoomScaleSheetLayoutView="100" workbookViewId="0">
      <selection activeCell="V30" sqref="V30"/>
    </sheetView>
  </sheetViews>
  <sheetFormatPr defaultRowHeight="14.25"/>
  <cols>
    <col min="1" max="1" width="3.625" style="14" customWidth="1"/>
    <col min="2" max="2" width="7.625" style="14" customWidth="1"/>
    <col min="3" max="3" width="0.375" style="14" customWidth="1"/>
    <col min="4" max="4" width="10.375" style="14" customWidth="1"/>
    <col min="5" max="5" width="0.375" style="14" customWidth="1"/>
    <col min="6" max="6" width="7.5" style="188" customWidth="1"/>
    <col min="7" max="7" width="8.375" style="184" customWidth="1"/>
    <col min="8" max="8" width="6.75" style="188" customWidth="1"/>
    <col min="9" max="9" width="8.375" style="184" customWidth="1"/>
    <col min="10" max="10" width="6.75" style="188" customWidth="1"/>
    <col min="11" max="11" width="8.375" style="184" customWidth="1"/>
    <col min="12" max="12" width="6.75" style="188" customWidth="1"/>
    <col min="13" max="13" width="8.375" style="184" customWidth="1"/>
    <col min="14" max="14" width="6.75" style="188" customWidth="1"/>
    <col min="15" max="15" width="8.375" style="184" customWidth="1"/>
    <col min="16" max="16" width="6.75" style="188" customWidth="1"/>
    <col min="17" max="17" width="8.375" style="184" customWidth="1"/>
    <col min="18" max="18" width="6.75" style="188" customWidth="1"/>
    <col min="19" max="19" width="8.375" style="184" customWidth="1"/>
    <col min="20" max="20" width="4.125" style="123" customWidth="1"/>
    <col min="21" max="21" width="4.125" style="188" customWidth="1"/>
    <col min="22" max="22" width="8.5" style="184" customWidth="1"/>
    <col min="23" max="23" width="4.875" style="14" customWidth="1"/>
    <col min="24" max="16384" width="9" style="14"/>
  </cols>
  <sheetData>
    <row r="1" spans="1:22" ht="13.5" customHeight="1">
      <c r="A1" s="14" t="s">
        <v>20</v>
      </c>
      <c r="C1" s="342"/>
      <c r="D1" s="343" t="s">
        <v>3</v>
      </c>
      <c r="E1" s="343"/>
      <c r="F1" s="584">
        <f>郡山市１!F1</f>
        <v>0</v>
      </c>
      <c r="G1" s="566"/>
      <c r="H1" s="567"/>
      <c r="I1" s="590" t="s">
        <v>4</v>
      </c>
      <c r="J1" s="591"/>
      <c r="K1" s="592"/>
      <c r="L1" s="94" t="s">
        <v>69</v>
      </c>
      <c r="M1" s="568">
        <f>郡山市１!M1</f>
        <v>0</v>
      </c>
      <c r="N1" s="569"/>
      <c r="O1" s="97" t="s">
        <v>1</v>
      </c>
      <c r="P1" s="98" t="s">
        <v>6</v>
      </c>
      <c r="Q1" s="99"/>
      <c r="R1" s="192"/>
      <c r="S1" s="562" t="s">
        <v>72</v>
      </c>
      <c r="T1" s="563"/>
      <c r="U1" s="563"/>
      <c r="V1" s="564"/>
    </row>
    <row r="2" spans="1:22" ht="15.75" customHeight="1">
      <c r="A2" s="570">
        <f>郡山市１!A2</f>
        <v>46266</v>
      </c>
      <c r="B2" s="571"/>
      <c r="C2" s="572">
        <f>郡山市１!C2</f>
        <v>0</v>
      </c>
      <c r="D2" s="585"/>
      <c r="E2" s="585"/>
      <c r="F2" s="585"/>
      <c r="G2" s="585"/>
      <c r="H2" s="586"/>
      <c r="I2" s="578">
        <f>郡山市１!I2</f>
        <v>0</v>
      </c>
      <c r="J2" s="579"/>
      <c r="K2" s="580"/>
      <c r="L2" s="546">
        <f>郡山市１!L2</f>
        <v>0</v>
      </c>
      <c r="M2" s="547"/>
      <c r="N2" s="548"/>
      <c r="O2" s="534">
        <f>郡山市１!O2</f>
        <v>0</v>
      </c>
      <c r="P2" s="101"/>
      <c r="Q2" s="53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537"/>
      <c r="S2" s="540">
        <f>郡山市１!S2</f>
        <v>0</v>
      </c>
      <c r="T2" s="541"/>
      <c r="U2" s="541"/>
      <c r="V2" s="542"/>
    </row>
    <row r="3" spans="1:22" ht="15.75" customHeight="1">
      <c r="C3" s="587"/>
      <c r="D3" s="588"/>
      <c r="E3" s="588"/>
      <c r="F3" s="588"/>
      <c r="G3" s="588"/>
      <c r="H3" s="589"/>
      <c r="I3" s="581"/>
      <c r="J3" s="582"/>
      <c r="K3" s="583"/>
      <c r="L3" s="549"/>
      <c r="M3" s="550"/>
      <c r="N3" s="551"/>
      <c r="O3" s="535"/>
      <c r="P3" s="102" t="s">
        <v>7</v>
      </c>
      <c r="Q3" s="538">
        <f>G14+G19+G25+G33</f>
        <v>0</v>
      </c>
      <c r="R3" s="539"/>
      <c r="S3" s="543"/>
      <c r="T3" s="544"/>
      <c r="U3" s="544"/>
      <c r="V3" s="545"/>
    </row>
    <row r="4" spans="1:22" s="345" customFormat="1" ht="18" customHeight="1">
      <c r="A4" s="530" t="s">
        <v>40</v>
      </c>
      <c r="B4" s="531"/>
      <c r="C4" s="530" t="s">
        <v>39</v>
      </c>
      <c r="D4" s="553"/>
      <c r="E4" s="554"/>
      <c r="F4" s="557" t="s">
        <v>37</v>
      </c>
      <c r="G4" s="531"/>
      <c r="H4" s="528" t="s">
        <v>8</v>
      </c>
      <c r="I4" s="529"/>
      <c r="J4" s="528" t="s">
        <v>9</v>
      </c>
      <c r="K4" s="529"/>
      <c r="L4" s="528" t="s">
        <v>10</v>
      </c>
      <c r="M4" s="529"/>
      <c r="N4" s="528" t="s">
        <v>11</v>
      </c>
      <c r="O4" s="529"/>
      <c r="P4" s="528" t="s">
        <v>12</v>
      </c>
      <c r="Q4" s="529"/>
      <c r="R4" s="528" t="s">
        <v>13</v>
      </c>
      <c r="S4" s="529"/>
      <c r="T4" s="528" t="s">
        <v>14</v>
      </c>
      <c r="U4" s="559"/>
      <c r="V4" s="529"/>
    </row>
    <row r="5" spans="1:22" ht="18" customHeight="1">
      <c r="A5" s="532"/>
      <c r="B5" s="533"/>
      <c r="C5" s="532"/>
      <c r="D5" s="555"/>
      <c r="E5" s="556"/>
      <c r="F5" s="558"/>
      <c r="G5" s="533"/>
      <c r="H5" s="103" t="s">
        <v>15</v>
      </c>
      <c r="I5" s="104" t="s">
        <v>0</v>
      </c>
      <c r="J5" s="103" t="s">
        <v>16</v>
      </c>
      <c r="K5" s="104" t="s">
        <v>0</v>
      </c>
      <c r="L5" s="103" t="s">
        <v>16</v>
      </c>
      <c r="M5" s="104" t="s">
        <v>0</v>
      </c>
      <c r="N5" s="103" t="s">
        <v>16</v>
      </c>
      <c r="O5" s="104" t="s">
        <v>0</v>
      </c>
      <c r="P5" s="103" t="s">
        <v>16</v>
      </c>
      <c r="Q5" s="104" t="s">
        <v>0</v>
      </c>
      <c r="R5" s="103" t="s">
        <v>16</v>
      </c>
      <c r="S5" s="104" t="s">
        <v>0</v>
      </c>
      <c r="T5" s="560" t="s">
        <v>16</v>
      </c>
      <c r="U5" s="561"/>
      <c r="V5" s="105" t="s">
        <v>287</v>
      </c>
    </row>
    <row r="6" spans="1:22" ht="16.350000000000001" customHeight="1">
      <c r="A6" s="599" t="s">
        <v>432</v>
      </c>
      <c r="B6" s="623" t="s">
        <v>170</v>
      </c>
      <c r="C6" s="347"/>
      <c r="D6" s="403" t="s">
        <v>448</v>
      </c>
      <c r="E6" s="347"/>
      <c r="F6" s="106">
        <f t="shared" ref="F6:G10" si="0">H6+J6+L6+N6+P6+R6+U6</f>
        <v>3150</v>
      </c>
      <c r="G6" s="142">
        <f t="shared" si="0"/>
        <v>0</v>
      </c>
      <c r="H6" s="143">
        <v>150</v>
      </c>
      <c r="I6" s="27"/>
      <c r="J6" s="143">
        <v>3000</v>
      </c>
      <c r="K6" s="27"/>
      <c r="L6" s="229"/>
      <c r="M6" s="109"/>
      <c r="N6" s="229"/>
      <c r="O6" s="109"/>
      <c r="P6" s="229"/>
      <c r="Q6" s="109"/>
      <c r="R6" s="229"/>
      <c r="S6" s="109"/>
      <c r="T6" s="218"/>
      <c r="U6" s="229"/>
      <c r="V6" s="109"/>
    </row>
    <row r="7" spans="1:22" ht="16.5" customHeight="1">
      <c r="A7" s="600"/>
      <c r="B7" s="624"/>
      <c r="C7" s="367"/>
      <c r="D7" s="366" t="s">
        <v>512</v>
      </c>
      <c r="E7" s="367"/>
      <c r="F7" s="144">
        <f t="shared" si="0"/>
        <v>2250</v>
      </c>
      <c r="G7" s="126">
        <f t="shared" si="0"/>
        <v>0</v>
      </c>
      <c r="H7" s="236">
        <v>150</v>
      </c>
      <c r="I7" s="19"/>
      <c r="J7" s="236">
        <v>2100</v>
      </c>
      <c r="K7" s="19"/>
      <c r="L7" s="236"/>
      <c r="M7" s="158"/>
      <c r="N7" s="236"/>
      <c r="O7" s="158"/>
      <c r="P7" s="236"/>
      <c r="Q7" s="158"/>
      <c r="R7" s="236"/>
      <c r="S7" s="158"/>
      <c r="T7" s="164"/>
      <c r="U7" s="150"/>
      <c r="V7" s="158"/>
    </row>
    <row r="8" spans="1:22" ht="16.350000000000001" customHeight="1">
      <c r="A8" s="600"/>
      <c r="B8" s="624"/>
      <c r="C8" s="367"/>
      <c r="D8" s="366" t="s">
        <v>425</v>
      </c>
      <c r="E8" s="367"/>
      <c r="F8" s="237">
        <f t="shared" si="0"/>
        <v>2150</v>
      </c>
      <c r="G8" s="126">
        <f t="shared" si="0"/>
        <v>0</v>
      </c>
      <c r="H8" s="236"/>
      <c r="I8" s="158"/>
      <c r="J8" s="236"/>
      <c r="K8" s="158"/>
      <c r="L8" s="236"/>
      <c r="M8" s="158"/>
      <c r="N8" s="236">
        <v>450</v>
      </c>
      <c r="O8" s="19"/>
      <c r="P8" s="150">
        <v>1550</v>
      </c>
      <c r="Q8" s="19"/>
      <c r="R8" s="236">
        <v>100</v>
      </c>
      <c r="S8" s="19"/>
      <c r="T8" s="195" t="s">
        <v>112</v>
      </c>
      <c r="U8" s="236">
        <v>50</v>
      </c>
      <c r="V8" s="19"/>
    </row>
    <row r="9" spans="1:22" ht="16.350000000000001" customHeight="1">
      <c r="A9" s="600"/>
      <c r="B9" s="624"/>
      <c r="C9" s="387"/>
      <c r="D9" s="413" t="s">
        <v>386</v>
      </c>
      <c r="E9" s="350"/>
      <c r="F9" s="165">
        <f t="shared" si="0"/>
        <v>3500</v>
      </c>
      <c r="G9" s="230">
        <f t="shared" si="0"/>
        <v>0</v>
      </c>
      <c r="H9" s="238"/>
      <c r="I9" s="230"/>
      <c r="J9" s="238"/>
      <c r="K9" s="230"/>
      <c r="L9" s="238"/>
      <c r="M9" s="230"/>
      <c r="N9" s="238">
        <v>600</v>
      </c>
      <c r="O9" s="19"/>
      <c r="P9" s="239">
        <v>2750</v>
      </c>
      <c r="Q9" s="19"/>
      <c r="R9" s="239">
        <v>100</v>
      </c>
      <c r="S9" s="19"/>
      <c r="T9" s="196" t="s">
        <v>112</v>
      </c>
      <c r="U9" s="236">
        <v>50</v>
      </c>
      <c r="V9" s="19"/>
    </row>
    <row r="10" spans="1:22" ht="16.350000000000001" customHeight="1">
      <c r="A10" s="600"/>
      <c r="B10" s="625"/>
      <c r="C10" s="367"/>
      <c r="D10" s="366" t="s">
        <v>387</v>
      </c>
      <c r="E10" s="367"/>
      <c r="F10" s="237">
        <f t="shared" si="0"/>
        <v>3750</v>
      </c>
      <c r="G10" s="126">
        <f t="shared" si="0"/>
        <v>0</v>
      </c>
      <c r="H10" s="236"/>
      <c r="I10" s="158"/>
      <c r="J10" s="236"/>
      <c r="K10" s="158"/>
      <c r="L10" s="150">
        <v>950</v>
      </c>
      <c r="M10" s="19"/>
      <c r="N10" s="236"/>
      <c r="O10" s="158"/>
      <c r="P10" s="150">
        <v>2600</v>
      </c>
      <c r="Q10" s="19"/>
      <c r="R10" s="236">
        <v>200</v>
      </c>
      <c r="S10" s="19"/>
      <c r="T10" s="164"/>
      <c r="U10" s="150"/>
      <c r="V10" s="158"/>
    </row>
    <row r="11" spans="1:22" ht="15.75" customHeight="1">
      <c r="A11" s="600"/>
      <c r="B11" s="414" t="s">
        <v>171</v>
      </c>
      <c r="C11" s="371"/>
      <c r="D11" s="355" t="s">
        <v>434</v>
      </c>
      <c r="E11" s="355"/>
      <c r="F11" s="240">
        <f t="shared" ref="F11:G13" si="1">H11+J11+L11+N11+P11+R11+U11</f>
        <v>400</v>
      </c>
      <c r="G11" s="126">
        <f t="shared" si="1"/>
        <v>0</v>
      </c>
      <c r="H11" s="161"/>
      <c r="I11" s="158"/>
      <c r="J11" s="161">
        <v>400</v>
      </c>
      <c r="K11" s="19"/>
      <c r="L11" s="161"/>
      <c r="M11" s="158"/>
      <c r="N11" s="161"/>
      <c r="O11" s="158"/>
      <c r="P11" s="146"/>
      <c r="Q11" s="158"/>
      <c r="R11" s="161"/>
      <c r="S11" s="158"/>
      <c r="T11" s="164"/>
      <c r="U11" s="150"/>
      <c r="V11" s="158"/>
    </row>
    <row r="12" spans="1:22" ht="15.75" customHeight="1">
      <c r="A12" s="600"/>
      <c r="B12" s="621" t="s">
        <v>172</v>
      </c>
      <c r="C12" s="360"/>
      <c r="D12" s="367" t="s">
        <v>388</v>
      </c>
      <c r="E12" s="394"/>
      <c r="F12" s="237">
        <f t="shared" si="1"/>
        <v>1300</v>
      </c>
      <c r="G12" s="126">
        <f t="shared" si="1"/>
        <v>0</v>
      </c>
      <c r="H12" s="161">
        <v>100</v>
      </c>
      <c r="I12" s="19"/>
      <c r="J12" s="161">
        <v>1200</v>
      </c>
      <c r="K12" s="19"/>
      <c r="L12" s="161"/>
      <c r="M12" s="158"/>
      <c r="N12" s="161"/>
      <c r="O12" s="158"/>
      <c r="P12" s="161"/>
      <c r="Q12" s="158"/>
      <c r="R12" s="161">
        <v>0</v>
      </c>
      <c r="S12" s="158"/>
      <c r="T12" s="164"/>
      <c r="U12" s="150"/>
      <c r="V12" s="158"/>
    </row>
    <row r="13" spans="1:22" ht="15.75" customHeight="1">
      <c r="A13" s="600"/>
      <c r="B13" s="622"/>
      <c r="C13" s="387"/>
      <c r="D13" s="350" t="s">
        <v>426</v>
      </c>
      <c r="E13" s="416"/>
      <c r="F13" s="241">
        <f t="shared" si="1"/>
        <v>300</v>
      </c>
      <c r="G13" s="154">
        <f t="shared" si="1"/>
        <v>0</v>
      </c>
      <c r="H13" s="242"/>
      <c r="I13" s="154"/>
      <c r="J13" s="242"/>
      <c r="K13" s="154"/>
      <c r="L13" s="242"/>
      <c r="M13" s="154"/>
      <c r="N13" s="242">
        <v>100</v>
      </c>
      <c r="O13" s="22"/>
      <c r="P13" s="242">
        <v>150</v>
      </c>
      <c r="Q13" s="22"/>
      <c r="R13" s="242">
        <v>50</v>
      </c>
      <c r="S13" s="22"/>
      <c r="U13" s="124"/>
      <c r="V13" s="154"/>
    </row>
    <row r="14" spans="1:22" ht="15.75" customHeight="1">
      <c r="A14" s="405"/>
      <c r="B14" s="417"/>
      <c r="C14" s="418"/>
      <c r="D14" s="400" t="s">
        <v>109</v>
      </c>
      <c r="E14" s="363"/>
      <c r="F14" s="243">
        <f t="shared" ref="F14:S14" si="2">SUM(F6:F13)</f>
        <v>16800</v>
      </c>
      <c r="G14" s="131">
        <f t="shared" si="2"/>
        <v>0</v>
      </c>
      <c r="H14" s="244">
        <f t="shared" si="2"/>
        <v>400</v>
      </c>
      <c r="I14" s="131">
        <f t="shared" si="2"/>
        <v>0</v>
      </c>
      <c r="J14" s="244">
        <f t="shared" si="2"/>
        <v>6700</v>
      </c>
      <c r="K14" s="131">
        <f t="shared" si="2"/>
        <v>0</v>
      </c>
      <c r="L14" s="244">
        <f t="shared" si="2"/>
        <v>950</v>
      </c>
      <c r="M14" s="131">
        <f t="shared" si="2"/>
        <v>0</v>
      </c>
      <c r="N14" s="244">
        <f t="shared" si="2"/>
        <v>1150</v>
      </c>
      <c r="O14" s="131">
        <f t="shared" si="2"/>
        <v>0</v>
      </c>
      <c r="P14" s="244">
        <f t="shared" si="2"/>
        <v>7050</v>
      </c>
      <c r="Q14" s="131">
        <f t="shared" si="2"/>
        <v>0</v>
      </c>
      <c r="R14" s="244">
        <f t="shared" si="2"/>
        <v>450</v>
      </c>
      <c r="S14" s="131">
        <f t="shared" si="2"/>
        <v>0</v>
      </c>
      <c r="T14" s="245"/>
      <c r="U14" s="246">
        <f>SUM(U6:U13)</f>
        <v>100</v>
      </c>
      <c r="V14" s="131">
        <f>SUM(V6:V13)</f>
        <v>0</v>
      </c>
    </row>
    <row r="15" spans="1:22" ht="3" customHeight="1">
      <c r="A15" s="419"/>
      <c r="B15" s="420"/>
      <c r="C15" s="355"/>
      <c r="D15" s="355"/>
      <c r="E15" s="355"/>
      <c r="F15" s="247"/>
      <c r="G15" s="248"/>
      <c r="H15" s="247"/>
      <c r="I15" s="248"/>
      <c r="J15" s="247"/>
      <c r="K15" s="248"/>
      <c r="L15" s="247"/>
      <c r="M15" s="248"/>
      <c r="N15" s="247"/>
      <c r="O15" s="248"/>
      <c r="P15" s="247"/>
      <c r="Q15" s="248"/>
      <c r="R15" s="247"/>
      <c r="S15" s="248"/>
      <c r="T15" s="220"/>
      <c r="U15" s="247"/>
      <c r="V15" s="248"/>
    </row>
    <row r="16" spans="1:22" ht="15.75" customHeight="1">
      <c r="A16" s="596" t="s">
        <v>34</v>
      </c>
      <c r="B16" s="421" t="s">
        <v>100</v>
      </c>
      <c r="C16" s="368"/>
      <c r="D16" s="347" t="s">
        <v>389</v>
      </c>
      <c r="E16" s="347"/>
      <c r="F16" s="249">
        <f>H16+J16+L16+N16+P16+R16+U16</f>
        <v>5850</v>
      </c>
      <c r="G16" s="142">
        <f>I16+K16+M16+O16+Q16+S16+V16</f>
        <v>0</v>
      </c>
      <c r="H16" s="250">
        <v>150</v>
      </c>
      <c r="I16" s="27"/>
      <c r="J16" s="250">
        <v>4400</v>
      </c>
      <c r="K16" s="27"/>
      <c r="L16" s="250">
        <v>200</v>
      </c>
      <c r="M16" s="27"/>
      <c r="N16" s="250">
        <v>300</v>
      </c>
      <c r="O16" s="27"/>
      <c r="P16" s="250">
        <v>600</v>
      </c>
      <c r="Q16" s="27"/>
      <c r="R16" s="250">
        <v>150</v>
      </c>
      <c r="S16" s="27"/>
      <c r="T16" s="219" t="s">
        <v>89</v>
      </c>
      <c r="U16" s="251">
        <v>50</v>
      </c>
      <c r="V16" s="27"/>
    </row>
    <row r="17" spans="1:22" ht="15.75" customHeight="1">
      <c r="A17" s="597"/>
      <c r="B17" s="616" t="s">
        <v>155</v>
      </c>
      <c r="C17" s="360"/>
      <c r="D17" s="366" t="s">
        <v>390</v>
      </c>
      <c r="E17" s="367"/>
      <c r="F17" s="237">
        <f t="shared" ref="F17:F32" si="3">H17+J17+L17+N17+P17+R17+U17</f>
        <v>1350</v>
      </c>
      <c r="G17" s="126">
        <f>I17+K17+M17+O17+Q17+S17+V17</f>
        <v>0</v>
      </c>
      <c r="H17" s="161">
        <v>50</v>
      </c>
      <c r="I17" s="19"/>
      <c r="J17" s="161">
        <v>1200</v>
      </c>
      <c r="K17" s="19"/>
      <c r="L17" s="161">
        <v>50</v>
      </c>
      <c r="M17" s="19"/>
      <c r="N17" s="161"/>
      <c r="O17" s="158"/>
      <c r="P17" s="161"/>
      <c r="Q17" s="158"/>
      <c r="R17" s="161">
        <v>50</v>
      </c>
      <c r="S17" s="19"/>
      <c r="T17" s="164"/>
      <c r="U17" s="150"/>
      <c r="V17" s="158"/>
    </row>
    <row r="18" spans="1:22" ht="15.75" customHeight="1">
      <c r="A18" s="597"/>
      <c r="B18" s="617"/>
      <c r="C18" s="387"/>
      <c r="D18" s="359" t="s">
        <v>391</v>
      </c>
      <c r="E18" s="359"/>
      <c r="F18" s="171">
        <f t="shared" si="3"/>
        <v>750</v>
      </c>
      <c r="G18" s="126">
        <f>I18+K18+M18+O18+Q18+S18+V18</f>
        <v>0</v>
      </c>
      <c r="H18" s="161"/>
      <c r="I18" s="158"/>
      <c r="J18" s="161"/>
      <c r="K18" s="158"/>
      <c r="L18" s="161">
        <v>200</v>
      </c>
      <c r="M18" s="19"/>
      <c r="N18" s="161"/>
      <c r="O18" s="158"/>
      <c r="P18" s="161">
        <v>550</v>
      </c>
      <c r="Q18" s="19"/>
      <c r="R18" s="161"/>
      <c r="S18" s="158"/>
      <c r="T18" s="164"/>
      <c r="U18" s="150"/>
      <c r="V18" s="158"/>
    </row>
    <row r="19" spans="1:22" ht="15.75" customHeight="1">
      <c r="A19" s="598"/>
      <c r="B19" s="422"/>
      <c r="C19" s="423"/>
      <c r="D19" s="379" t="s">
        <v>22</v>
      </c>
      <c r="E19" s="357"/>
      <c r="F19" s="175">
        <f t="shared" ref="F19:S19" si="4">SUM(F16:F18)</f>
        <v>7950</v>
      </c>
      <c r="G19" s="129">
        <f t="shared" si="4"/>
        <v>0</v>
      </c>
      <c r="H19" s="244">
        <f t="shared" si="4"/>
        <v>200</v>
      </c>
      <c r="I19" s="131">
        <f t="shared" si="4"/>
        <v>0</v>
      </c>
      <c r="J19" s="244">
        <f t="shared" si="4"/>
        <v>5600</v>
      </c>
      <c r="K19" s="131">
        <f t="shared" si="4"/>
        <v>0</v>
      </c>
      <c r="L19" s="244">
        <f t="shared" si="4"/>
        <v>450</v>
      </c>
      <c r="M19" s="131">
        <f t="shared" si="4"/>
        <v>0</v>
      </c>
      <c r="N19" s="244">
        <f t="shared" si="4"/>
        <v>300</v>
      </c>
      <c r="O19" s="131">
        <f t="shared" si="4"/>
        <v>0</v>
      </c>
      <c r="P19" s="244">
        <f t="shared" si="4"/>
        <v>1150</v>
      </c>
      <c r="Q19" s="131">
        <f t="shared" si="4"/>
        <v>0</v>
      </c>
      <c r="R19" s="244">
        <f t="shared" si="4"/>
        <v>200</v>
      </c>
      <c r="S19" s="131">
        <f t="shared" si="4"/>
        <v>0</v>
      </c>
      <c r="T19" s="133"/>
      <c r="U19" s="134">
        <f>SUM(U16:U18)</f>
        <v>50</v>
      </c>
      <c r="V19" s="131">
        <f>SUM(V16:V18)</f>
        <v>0</v>
      </c>
    </row>
    <row r="20" spans="1:22" ht="3" customHeight="1">
      <c r="A20" s="424"/>
      <c r="B20" s="425"/>
      <c r="C20" s="363"/>
      <c r="D20" s="363"/>
      <c r="E20" s="363"/>
      <c r="F20" s="252"/>
      <c r="G20" s="253"/>
      <c r="H20" s="252"/>
      <c r="I20" s="253"/>
      <c r="J20" s="252"/>
      <c r="K20" s="253"/>
      <c r="L20" s="252"/>
      <c r="M20" s="253"/>
      <c r="N20" s="252"/>
      <c r="O20" s="253"/>
      <c r="P20" s="252"/>
      <c r="Q20" s="253"/>
      <c r="R20" s="252"/>
      <c r="S20" s="253"/>
      <c r="T20" s="133"/>
      <c r="U20" s="135"/>
      <c r="V20" s="254"/>
    </row>
    <row r="21" spans="1:22" ht="15.75" customHeight="1">
      <c r="A21" s="596" t="s">
        <v>32</v>
      </c>
      <c r="B21" s="605" t="s">
        <v>25</v>
      </c>
      <c r="C21" s="360"/>
      <c r="D21" s="367" t="s">
        <v>392</v>
      </c>
      <c r="E21" s="367"/>
      <c r="F21" s="237">
        <f t="shared" si="3"/>
        <v>2800</v>
      </c>
      <c r="G21" s="159">
        <f>I21+K21+M21+O21+Q21+S21+V21</f>
        <v>0</v>
      </c>
      <c r="H21" s="255"/>
      <c r="I21" s="159"/>
      <c r="J21" s="255"/>
      <c r="K21" s="163"/>
      <c r="L21" s="255"/>
      <c r="M21" s="159"/>
      <c r="N21" s="255">
        <v>300</v>
      </c>
      <c r="O21" s="27"/>
      <c r="P21" s="255">
        <v>2400</v>
      </c>
      <c r="Q21" s="27"/>
      <c r="R21" s="255">
        <v>50</v>
      </c>
      <c r="S21" s="27"/>
      <c r="T21" s="211" t="s">
        <v>112</v>
      </c>
      <c r="U21" s="256">
        <v>50</v>
      </c>
      <c r="V21" s="27"/>
    </row>
    <row r="22" spans="1:22" ht="15.75" customHeight="1">
      <c r="A22" s="597"/>
      <c r="B22" s="620"/>
      <c r="C22" s="360"/>
      <c r="D22" s="367" t="s">
        <v>393</v>
      </c>
      <c r="E22" s="367"/>
      <c r="F22" s="237">
        <f>H22+J22+L22+N22+P22+R22+U22</f>
        <v>2350</v>
      </c>
      <c r="G22" s="126">
        <f>I22+K22+M22+O22+Q22+S22+V22</f>
        <v>0</v>
      </c>
      <c r="H22" s="161">
        <v>50</v>
      </c>
      <c r="I22" s="19"/>
      <c r="J22" s="161">
        <v>2050</v>
      </c>
      <c r="K22" s="19"/>
      <c r="L22" s="161">
        <v>200</v>
      </c>
      <c r="M22" s="19"/>
      <c r="N22" s="161"/>
      <c r="O22" s="158"/>
      <c r="P22" s="161"/>
      <c r="Q22" s="158"/>
      <c r="R22" s="161">
        <v>50</v>
      </c>
      <c r="S22" s="19"/>
      <c r="T22" s="149"/>
      <c r="U22" s="150"/>
      <c r="V22" s="158"/>
    </row>
    <row r="23" spans="1:22" ht="15.75" customHeight="1">
      <c r="A23" s="597"/>
      <c r="B23" s="426" t="s">
        <v>26</v>
      </c>
      <c r="C23" s="360"/>
      <c r="D23" s="367" t="s">
        <v>394</v>
      </c>
      <c r="E23" s="367"/>
      <c r="F23" s="237">
        <f>H23+J23+L23+N23+P23+R23+U23</f>
        <v>1450</v>
      </c>
      <c r="G23" s="126">
        <f>I23+K23+M23+O23+Q23+S23+V23</f>
        <v>0</v>
      </c>
      <c r="H23" s="161">
        <v>50</v>
      </c>
      <c r="I23" s="19"/>
      <c r="J23" s="161">
        <v>1000</v>
      </c>
      <c r="K23" s="19"/>
      <c r="L23" s="161">
        <v>50</v>
      </c>
      <c r="M23" s="19"/>
      <c r="N23" s="161">
        <v>50</v>
      </c>
      <c r="O23" s="19"/>
      <c r="P23" s="161">
        <v>200</v>
      </c>
      <c r="Q23" s="19"/>
      <c r="R23" s="161">
        <v>50</v>
      </c>
      <c r="S23" s="19"/>
      <c r="T23" s="196" t="s">
        <v>112</v>
      </c>
      <c r="U23" s="236">
        <v>50</v>
      </c>
      <c r="V23" s="19"/>
    </row>
    <row r="24" spans="1:22" ht="15.75" customHeight="1">
      <c r="A24" s="597"/>
      <c r="B24" s="427" t="s">
        <v>27</v>
      </c>
      <c r="C24" s="376"/>
      <c r="D24" s="359" t="s">
        <v>23</v>
      </c>
      <c r="E24" s="359"/>
      <c r="F24" s="171">
        <f>H24+J24+L24+N24+P24+R24+U24</f>
        <v>950</v>
      </c>
      <c r="G24" s="154">
        <f>I24+K24+M24+O24+Q24+S24+V24</f>
        <v>0</v>
      </c>
      <c r="H24" s="242"/>
      <c r="I24" s="154"/>
      <c r="J24" s="242">
        <v>700</v>
      </c>
      <c r="K24" s="24"/>
      <c r="L24" s="242">
        <v>50</v>
      </c>
      <c r="M24" s="24"/>
      <c r="N24" s="242">
        <v>50</v>
      </c>
      <c r="O24" s="24"/>
      <c r="P24" s="242">
        <v>150</v>
      </c>
      <c r="Q24" s="24"/>
      <c r="R24" s="242"/>
      <c r="S24" s="154"/>
      <c r="T24" s="197"/>
      <c r="U24" s="124"/>
      <c r="V24" s="154"/>
    </row>
    <row r="25" spans="1:22" ht="15.75" customHeight="1">
      <c r="A25" s="598"/>
      <c r="B25" s="422"/>
      <c r="C25" s="423"/>
      <c r="D25" s="379" t="s">
        <v>22</v>
      </c>
      <c r="E25" s="357"/>
      <c r="F25" s="175">
        <f t="shared" ref="F25:S25" si="5">SUM(F21:F24)</f>
        <v>7550</v>
      </c>
      <c r="G25" s="129">
        <f>SUM(G21:G24)</f>
        <v>0</v>
      </c>
      <c r="H25" s="244">
        <f t="shared" si="5"/>
        <v>100</v>
      </c>
      <c r="I25" s="131">
        <f t="shared" si="5"/>
        <v>0</v>
      </c>
      <c r="J25" s="244">
        <f t="shared" si="5"/>
        <v>3750</v>
      </c>
      <c r="K25" s="131">
        <f t="shared" si="5"/>
        <v>0</v>
      </c>
      <c r="L25" s="244">
        <f t="shared" si="5"/>
        <v>300</v>
      </c>
      <c r="M25" s="131">
        <f>SUM(M21:M24)</f>
        <v>0</v>
      </c>
      <c r="N25" s="244">
        <f t="shared" si="5"/>
        <v>400</v>
      </c>
      <c r="O25" s="131">
        <f t="shared" si="5"/>
        <v>0</v>
      </c>
      <c r="P25" s="244">
        <f t="shared" si="5"/>
        <v>2750</v>
      </c>
      <c r="Q25" s="131">
        <f t="shared" si="5"/>
        <v>0</v>
      </c>
      <c r="R25" s="244">
        <f t="shared" si="5"/>
        <v>150</v>
      </c>
      <c r="S25" s="131">
        <f t="shared" si="5"/>
        <v>0</v>
      </c>
      <c r="T25" s="232"/>
      <c r="U25" s="134">
        <f>SUM(U21:U24)</f>
        <v>100</v>
      </c>
      <c r="V25" s="131">
        <f>SUM(V21:V24)</f>
        <v>0</v>
      </c>
    </row>
    <row r="26" spans="1:22" ht="3" customHeight="1">
      <c r="A26" s="424"/>
      <c r="B26" s="425"/>
      <c r="C26" s="363"/>
      <c r="D26" s="363"/>
      <c r="E26" s="363"/>
      <c r="F26" s="252"/>
      <c r="G26" s="253"/>
      <c r="H26" s="252"/>
      <c r="I26" s="253"/>
      <c r="J26" s="252"/>
      <c r="K26" s="253"/>
      <c r="L26" s="252"/>
      <c r="M26" s="253"/>
      <c r="N26" s="252"/>
      <c r="O26" s="253"/>
      <c r="P26" s="252"/>
      <c r="Q26" s="253"/>
      <c r="R26" s="252"/>
      <c r="S26" s="253"/>
      <c r="T26" s="133"/>
      <c r="U26" s="135"/>
      <c r="V26" s="254"/>
    </row>
    <row r="27" spans="1:22" ht="15.75" customHeight="1">
      <c r="A27" s="596" t="s">
        <v>33</v>
      </c>
      <c r="B27" s="612" t="s">
        <v>28</v>
      </c>
      <c r="C27" s="368"/>
      <c r="D27" s="347" t="s">
        <v>113</v>
      </c>
      <c r="E27" s="347"/>
      <c r="F27" s="249">
        <f t="shared" si="3"/>
        <v>1300</v>
      </c>
      <c r="G27" s="109">
        <f t="shared" ref="G27:G32" si="6">I27+K27+M27+O27+Q27+S27+V27</f>
        <v>0</v>
      </c>
      <c r="H27" s="250">
        <v>50</v>
      </c>
      <c r="I27" s="27"/>
      <c r="J27" s="250">
        <v>1200</v>
      </c>
      <c r="K27" s="27"/>
      <c r="L27" s="250">
        <v>50</v>
      </c>
      <c r="M27" s="27"/>
      <c r="N27" s="250"/>
      <c r="O27" s="109"/>
      <c r="P27" s="250"/>
      <c r="Q27" s="109"/>
      <c r="R27" s="250"/>
      <c r="S27" s="109"/>
      <c r="T27" s="94"/>
      <c r="U27" s="143"/>
      <c r="V27" s="109"/>
    </row>
    <row r="28" spans="1:22" ht="15.75" customHeight="1">
      <c r="A28" s="614"/>
      <c r="B28" s="613"/>
      <c r="C28" s="360"/>
      <c r="D28" s="367" t="s">
        <v>438</v>
      </c>
      <c r="E28" s="367"/>
      <c r="F28" s="237">
        <f t="shared" si="3"/>
        <v>1050</v>
      </c>
      <c r="G28" s="126">
        <f t="shared" si="6"/>
        <v>0</v>
      </c>
      <c r="H28" s="161"/>
      <c r="I28" s="158"/>
      <c r="J28" s="161">
        <v>0</v>
      </c>
      <c r="K28" s="158"/>
      <c r="L28" s="161"/>
      <c r="M28" s="158"/>
      <c r="N28" s="161">
        <v>150</v>
      </c>
      <c r="O28" s="19"/>
      <c r="P28" s="161">
        <v>850</v>
      </c>
      <c r="Q28" s="19"/>
      <c r="R28" s="161">
        <v>50</v>
      </c>
      <c r="S28" s="19"/>
      <c r="T28" s="196"/>
      <c r="U28" s="236">
        <v>0</v>
      </c>
      <c r="V28" s="158"/>
    </row>
    <row r="29" spans="1:22" ht="15.75" customHeight="1">
      <c r="A29" s="614"/>
      <c r="B29" s="428" t="s">
        <v>29</v>
      </c>
      <c r="C29" s="360"/>
      <c r="D29" s="366" t="s">
        <v>515</v>
      </c>
      <c r="E29" s="367"/>
      <c r="F29" s="237">
        <f t="shared" si="3"/>
        <v>1250</v>
      </c>
      <c r="G29" s="126">
        <f t="shared" si="6"/>
        <v>0</v>
      </c>
      <c r="H29" s="161">
        <v>50</v>
      </c>
      <c r="I29" s="19"/>
      <c r="J29" s="161">
        <v>750</v>
      </c>
      <c r="K29" s="19"/>
      <c r="L29" s="161">
        <v>50</v>
      </c>
      <c r="M29" s="19"/>
      <c r="N29" s="161">
        <v>100</v>
      </c>
      <c r="O29" s="19"/>
      <c r="P29" s="161">
        <v>250</v>
      </c>
      <c r="Q29" s="19"/>
      <c r="R29" s="161">
        <v>50</v>
      </c>
      <c r="S29" s="19"/>
      <c r="T29" s="149"/>
      <c r="U29" s="150"/>
      <c r="V29" s="158"/>
    </row>
    <row r="30" spans="1:22" ht="15.75" customHeight="1">
      <c r="A30" s="614"/>
      <c r="B30" s="618" t="s">
        <v>30</v>
      </c>
      <c r="C30" s="360"/>
      <c r="D30" s="367" t="s">
        <v>382</v>
      </c>
      <c r="E30" s="367"/>
      <c r="F30" s="237">
        <f t="shared" si="3"/>
        <v>1000</v>
      </c>
      <c r="G30" s="126">
        <f t="shared" si="6"/>
        <v>0</v>
      </c>
      <c r="H30" s="161">
        <v>50</v>
      </c>
      <c r="I30" s="19"/>
      <c r="J30" s="161">
        <v>900</v>
      </c>
      <c r="K30" s="19"/>
      <c r="L30" s="161"/>
      <c r="M30" s="158"/>
      <c r="N30" s="161"/>
      <c r="O30" s="158"/>
      <c r="P30" s="161"/>
      <c r="Q30" s="158"/>
      <c r="R30" s="161"/>
      <c r="S30" s="158"/>
      <c r="T30" s="196" t="s">
        <v>112</v>
      </c>
      <c r="U30" s="236">
        <v>50</v>
      </c>
      <c r="V30" s="19"/>
    </row>
    <row r="31" spans="1:22" ht="15.75" customHeight="1">
      <c r="A31" s="614"/>
      <c r="B31" s="619"/>
      <c r="C31" s="360"/>
      <c r="D31" s="430" t="s">
        <v>518</v>
      </c>
      <c r="E31" s="367"/>
      <c r="F31" s="237">
        <f t="shared" si="3"/>
        <v>1000</v>
      </c>
      <c r="G31" s="152">
        <f t="shared" si="6"/>
        <v>0</v>
      </c>
      <c r="H31" s="257"/>
      <c r="I31" s="152"/>
      <c r="J31" s="257"/>
      <c r="K31" s="126"/>
      <c r="L31" s="161">
        <v>100</v>
      </c>
      <c r="M31" s="19"/>
      <c r="N31" s="161">
        <v>100</v>
      </c>
      <c r="O31" s="19"/>
      <c r="P31" s="161">
        <v>750</v>
      </c>
      <c r="Q31" s="19"/>
      <c r="R31" s="161">
        <v>50</v>
      </c>
      <c r="S31" s="19"/>
      <c r="T31" s="149"/>
      <c r="U31" s="150"/>
      <c r="V31" s="158"/>
    </row>
    <row r="32" spans="1:22" ht="15.75" customHeight="1">
      <c r="A32" s="614"/>
      <c r="B32" s="429" t="s">
        <v>31</v>
      </c>
      <c r="C32" s="376"/>
      <c r="D32" s="359" t="s">
        <v>24</v>
      </c>
      <c r="E32" s="359"/>
      <c r="F32" s="171">
        <f t="shared" si="3"/>
        <v>600</v>
      </c>
      <c r="G32" s="114">
        <f t="shared" si="6"/>
        <v>0</v>
      </c>
      <c r="H32" s="172"/>
      <c r="I32" s="159"/>
      <c r="J32" s="255">
        <v>500</v>
      </c>
      <c r="K32" s="24"/>
      <c r="L32" s="242"/>
      <c r="M32" s="154"/>
      <c r="N32" s="242"/>
      <c r="O32" s="154"/>
      <c r="P32" s="242">
        <v>100</v>
      </c>
      <c r="Q32" s="24"/>
      <c r="R32" s="242"/>
      <c r="S32" s="154"/>
      <c r="T32" s="180"/>
      <c r="U32" s="181"/>
      <c r="V32" s="212"/>
    </row>
    <row r="33" spans="1:22" ht="15.75" customHeight="1">
      <c r="A33" s="615"/>
      <c r="B33" s="422"/>
      <c r="C33" s="423"/>
      <c r="D33" s="379" t="s">
        <v>22</v>
      </c>
      <c r="E33" s="357"/>
      <c r="F33" s="225">
        <f>SUM(F27:F32)</f>
        <v>6200</v>
      </c>
      <c r="G33" s="176">
        <f>SUM(G27:G32)</f>
        <v>0</v>
      </c>
      <c r="H33" s="213">
        <f t="shared" ref="H33:V33" si="7">SUM(H27:H32)</f>
        <v>150</v>
      </c>
      <c r="I33" s="129">
        <f t="shared" si="7"/>
        <v>0</v>
      </c>
      <c r="J33" s="132">
        <f t="shared" si="7"/>
        <v>3350</v>
      </c>
      <c r="K33" s="131">
        <f t="shared" si="7"/>
        <v>0</v>
      </c>
      <c r="L33" s="132">
        <f t="shared" si="7"/>
        <v>200</v>
      </c>
      <c r="M33" s="131">
        <f t="shared" si="7"/>
        <v>0</v>
      </c>
      <c r="N33" s="132">
        <f t="shared" si="7"/>
        <v>350</v>
      </c>
      <c r="O33" s="131">
        <f t="shared" si="7"/>
        <v>0</v>
      </c>
      <c r="P33" s="132">
        <f t="shared" si="7"/>
        <v>1950</v>
      </c>
      <c r="Q33" s="131">
        <f t="shared" si="7"/>
        <v>0</v>
      </c>
      <c r="R33" s="132">
        <f t="shared" si="7"/>
        <v>150</v>
      </c>
      <c r="S33" s="131">
        <f t="shared" si="7"/>
        <v>0</v>
      </c>
      <c r="T33" s="180"/>
      <c r="U33" s="206">
        <f t="shared" si="7"/>
        <v>50</v>
      </c>
      <c r="V33" s="176">
        <f t="shared" si="7"/>
        <v>0</v>
      </c>
    </row>
    <row r="34" spans="1:22" ht="11.25" customHeight="1">
      <c r="A34" s="431" t="s">
        <v>173</v>
      </c>
      <c r="I34" s="234" t="s">
        <v>251</v>
      </c>
      <c r="J34" s="234"/>
      <c r="K34" s="258"/>
      <c r="L34" s="259"/>
      <c r="M34" s="234"/>
      <c r="N34" s="259"/>
      <c r="O34" s="234"/>
      <c r="P34" s="364"/>
      <c r="Q34" s="259"/>
      <c r="R34" s="258"/>
      <c r="S34" s="259"/>
      <c r="U34" s="184"/>
      <c r="V34" s="14"/>
    </row>
    <row r="35" spans="1:22" ht="11.25" customHeight="1">
      <c r="A35" s="260"/>
      <c r="B35" s="412"/>
      <c r="C35" s="412"/>
      <c r="D35" s="412"/>
      <c r="E35" s="412"/>
      <c r="F35" s="412"/>
      <c r="G35" s="412"/>
      <c r="H35" s="412"/>
      <c r="I35" s="234" t="s">
        <v>513</v>
      </c>
      <c r="J35" s="234"/>
      <c r="K35" s="258"/>
      <c r="L35" s="259"/>
      <c r="M35" s="234"/>
      <c r="N35" s="259"/>
      <c r="P35" s="364" t="s">
        <v>514</v>
      </c>
      <c r="Q35" s="259"/>
      <c r="R35" s="258"/>
      <c r="S35" s="259"/>
    </row>
    <row r="36" spans="1:22" ht="11.25" customHeight="1">
      <c r="D36" s="234"/>
      <c r="G36" s="234"/>
      <c r="I36" s="234" t="s">
        <v>538</v>
      </c>
      <c r="J36" s="364"/>
      <c r="K36" s="431"/>
      <c r="L36" s="431"/>
      <c r="M36" s="431"/>
      <c r="N36" s="431"/>
      <c r="P36" s="364" t="s">
        <v>340</v>
      </c>
      <c r="Q36" s="259"/>
      <c r="R36" s="258"/>
      <c r="S36" s="259"/>
      <c r="T36" s="234"/>
    </row>
    <row r="37" spans="1:22" ht="11.25" customHeight="1">
      <c r="I37" s="364" t="s">
        <v>343</v>
      </c>
      <c r="M37" s="188"/>
      <c r="P37" s="364" t="s">
        <v>385</v>
      </c>
    </row>
    <row r="38" spans="1:22" ht="11.25" customHeight="1">
      <c r="I38" s="364" t="s">
        <v>252</v>
      </c>
      <c r="P38" s="364" t="s">
        <v>540</v>
      </c>
    </row>
    <row r="39" spans="1:22" ht="11.25" customHeight="1">
      <c r="I39" s="234" t="s">
        <v>539</v>
      </c>
      <c r="K39" s="234"/>
      <c r="P39" s="364" t="s">
        <v>516</v>
      </c>
    </row>
    <row r="40" spans="1:22" ht="11.25" customHeight="1">
      <c r="P40" s="364" t="s">
        <v>517</v>
      </c>
    </row>
  </sheetData>
  <sheetProtection algorithmName="SHA-512" hashValue="k2sNbFqPkNORN79kp/KbZkBKkC24RXLtXKCbXoO1xkA/xvS06FOekAVtad8BTLwhy06kjpWkXQ4AlzsJ6GfTYQ==" saltValue="ve7qj0l76Mb5gOhSuQX79Q==" spinCount="100000" sheet="1" objects="1" scenarios="1" selectLockedCells="1"/>
  <mergeCells count="33">
    <mergeCell ref="A2:B2"/>
    <mergeCell ref="B27:B28"/>
    <mergeCell ref="A27:A33"/>
    <mergeCell ref="B17:B18"/>
    <mergeCell ref="A16:A19"/>
    <mergeCell ref="B30:B31"/>
    <mergeCell ref="B21:B22"/>
    <mergeCell ref="A21:A25"/>
    <mergeCell ref="A4:B5"/>
    <mergeCell ref="B12:B13"/>
    <mergeCell ref="B6:B10"/>
    <mergeCell ref="A6:A13"/>
    <mergeCell ref="F4:G5"/>
    <mergeCell ref="C4:E5"/>
    <mergeCell ref="T5:U5"/>
    <mergeCell ref="H4:I4"/>
    <mergeCell ref="J4:K4"/>
    <mergeCell ref="R4:S4"/>
    <mergeCell ref="P4:Q4"/>
    <mergeCell ref="T4:V4"/>
    <mergeCell ref="L4:M4"/>
    <mergeCell ref="N4:O4"/>
    <mergeCell ref="S2:V3"/>
    <mergeCell ref="S1:V1"/>
    <mergeCell ref="F1:H1"/>
    <mergeCell ref="M1:N1"/>
    <mergeCell ref="L2:N3"/>
    <mergeCell ref="I1:K1"/>
    <mergeCell ref="Q2:R2"/>
    <mergeCell ref="Q3:R3"/>
    <mergeCell ref="I2:K3"/>
    <mergeCell ref="O2:O3"/>
    <mergeCell ref="C2:H3"/>
  </mergeCells>
  <phoneticPr fontId="2"/>
  <conditionalFormatting sqref="I6:I9 K6:K9 O6:O9 V6:V9 Q6:Q21 O11:O21 V11:V21 M31:M33 O31:O33 Q31:Q33 S31:S33 N34:N35 S37 K37:K38 M38">
    <cfRule type="expression" dxfId="26" priority="4" stopIfTrue="1">
      <formula>H6&lt;I6</formula>
    </cfRule>
  </conditionalFormatting>
  <conditionalFormatting sqref="M6:M29 I11:I33 K11:K33 S16:S17 S21:S22 V23:V28 O23:O29 Q23:Q29 S24:S29 V30:V38">
    <cfRule type="expression" dxfId="25" priority="2" stopIfTrue="1">
      <formula>H6&lt;I6</formula>
    </cfRule>
  </conditionalFormatting>
  <conditionalFormatting sqref="Q37:Q38">
    <cfRule type="expression" dxfId="24" priority="10" stopIfTrue="1">
      <formula>#REF!&lt;Q37</formula>
    </cfRule>
  </conditionalFormatting>
  <conditionalFormatting sqref="S6:S10 S13">
    <cfRule type="expression" dxfId="23" priority="3" stopIfTrue="1">
      <formula>R6&lt;S6</formula>
    </cfRule>
  </conditionalFormatting>
  <conditionalFormatting sqref="S19">
    <cfRule type="expression" dxfId="22" priority="1" stopIfTrue="1">
      <formula>R19&lt;S19</formula>
    </cfRule>
  </conditionalFormatting>
  <conditionalFormatting sqref="U34">
    <cfRule type="expression" dxfId="21" priority="9" stopIfTrue="1">
      <formula>I39&lt;U34</formula>
    </cfRule>
  </conditionalFormatting>
  <dataValidations count="1">
    <dataValidation imeMode="off" allowBlank="1" showInputMessage="1" showErrorMessage="1" sqref="F6:S33 U8:V33" xr:uid="{A8CBA600-66CB-4639-86DC-2CE29FD3346A}"/>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B2EE3-8024-4306-AF42-1692B055C5E4}">
  <dimension ref="A1:V35"/>
  <sheetViews>
    <sheetView showGridLines="0" showZeros="0" zoomScaleNormal="100" zoomScaleSheetLayoutView="100" workbookViewId="0">
      <selection activeCell="V20" sqref="V20"/>
    </sheetView>
  </sheetViews>
  <sheetFormatPr defaultRowHeight="14.25"/>
  <cols>
    <col min="1" max="1" width="3.625" style="14" customWidth="1"/>
    <col min="2" max="2" width="7.625" style="14" customWidth="1"/>
    <col min="3" max="3" width="0.375" style="14" customWidth="1"/>
    <col min="4" max="4" width="10.375" style="14" customWidth="1"/>
    <col min="5" max="5" width="0.375" style="14" customWidth="1"/>
    <col min="6" max="6" width="7.5" style="188" customWidth="1"/>
    <col min="7" max="7" width="8.375" style="184" customWidth="1"/>
    <col min="8" max="8" width="6.75" style="188" customWidth="1"/>
    <col min="9" max="9" width="8.125" style="184" customWidth="1"/>
    <col min="10" max="10" width="6.75" style="188" customWidth="1"/>
    <col min="11" max="11" width="8.125" style="184" customWidth="1"/>
    <col min="12" max="12" width="6.75" style="188" customWidth="1"/>
    <col min="13" max="13" width="8.125" style="184" customWidth="1"/>
    <col min="14" max="14" width="6.75" style="188" customWidth="1"/>
    <col min="15" max="15" width="8.125" style="184" customWidth="1"/>
    <col min="16" max="16" width="6.75" style="188" customWidth="1"/>
    <col min="17" max="17" width="8.125" style="184" customWidth="1"/>
    <col min="18" max="18" width="6.75" style="188" customWidth="1"/>
    <col min="19" max="19" width="8.125" style="184" customWidth="1"/>
    <col min="20" max="20" width="3.75" style="123" customWidth="1"/>
    <col min="21" max="21" width="4" style="188" customWidth="1"/>
    <col min="22" max="22" width="7.75" style="184" customWidth="1"/>
    <col min="23" max="16384" width="9" style="14"/>
  </cols>
  <sheetData>
    <row r="1" spans="1:22" ht="13.5" customHeight="1">
      <c r="A1" s="14" t="s">
        <v>20</v>
      </c>
      <c r="C1" s="342"/>
      <c r="D1" s="343" t="s">
        <v>3</v>
      </c>
      <c r="E1" s="343"/>
      <c r="F1" s="584">
        <f>郡山市１!F1</f>
        <v>0</v>
      </c>
      <c r="G1" s="566"/>
      <c r="H1" s="567"/>
      <c r="I1" s="590" t="s">
        <v>4</v>
      </c>
      <c r="J1" s="591"/>
      <c r="K1" s="592"/>
      <c r="L1" s="94" t="s">
        <v>73</v>
      </c>
      <c r="M1" s="568">
        <f>郡山市１!M1</f>
        <v>0</v>
      </c>
      <c r="N1" s="569"/>
      <c r="O1" s="97" t="s">
        <v>1</v>
      </c>
      <c r="P1" s="98" t="s">
        <v>6</v>
      </c>
      <c r="Q1" s="99"/>
      <c r="R1" s="192"/>
      <c r="S1" s="562" t="s">
        <v>65</v>
      </c>
      <c r="T1" s="563"/>
      <c r="U1" s="563"/>
      <c r="V1" s="564"/>
    </row>
    <row r="2" spans="1:22" ht="15.75" customHeight="1">
      <c r="A2" s="570">
        <f>郡山市１!A2</f>
        <v>46266</v>
      </c>
      <c r="B2" s="571"/>
      <c r="C2" s="572">
        <f>郡山市１!C2</f>
        <v>0</v>
      </c>
      <c r="D2" s="585"/>
      <c r="E2" s="585"/>
      <c r="F2" s="585"/>
      <c r="G2" s="585"/>
      <c r="H2" s="586"/>
      <c r="I2" s="578">
        <f>郡山市１!I2</f>
        <v>0</v>
      </c>
      <c r="J2" s="579"/>
      <c r="K2" s="580"/>
      <c r="L2" s="546">
        <f>郡山市１!L2</f>
        <v>0</v>
      </c>
      <c r="M2" s="547"/>
      <c r="N2" s="548"/>
      <c r="O2" s="534">
        <f>郡山市１!O2</f>
        <v>0</v>
      </c>
      <c r="P2" s="101"/>
      <c r="Q2" s="53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537"/>
      <c r="S2" s="540">
        <f>郡山市１!S2</f>
        <v>0</v>
      </c>
      <c r="T2" s="541"/>
      <c r="U2" s="541"/>
      <c r="V2" s="542"/>
    </row>
    <row r="3" spans="1:22" ht="15.75" customHeight="1">
      <c r="C3" s="587"/>
      <c r="D3" s="588"/>
      <c r="E3" s="588"/>
      <c r="F3" s="588"/>
      <c r="G3" s="588"/>
      <c r="H3" s="589"/>
      <c r="I3" s="581"/>
      <c r="J3" s="582"/>
      <c r="K3" s="583"/>
      <c r="L3" s="549"/>
      <c r="M3" s="550"/>
      <c r="N3" s="551"/>
      <c r="O3" s="535"/>
      <c r="P3" s="102" t="s">
        <v>7</v>
      </c>
      <c r="Q3" s="538">
        <f>G16+G21</f>
        <v>0</v>
      </c>
      <c r="R3" s="539"/>
      <c r="S3" s="543"/>
      <c r="T3" s="544"/>
      <c r="U3" s="544"/>
      <c r="V3" s="545"/>
    </row>
    <row r="4" spans="1:22" s="345" customFormat="1" ht="18" customHeight="1">
      <c r="A4" s="530" t="s">
        <v>40</v>
      </c>
      <c r="B4" s="531"/>
      <c r="C4" s="530" t="s">
        <v>39</v>
      </c>
      <c r="D4" s="553"/>
      <c r="E4" s="554"/>
      <c r="F4" s="557" t="s">
        <v>37</v>
      </c>
      <c r="G4" s="531"/>
      <c r="H4" s="528" t="s">
        <v>8</v>
      </c>
      <c r="I4" s="529"/>
      <c r="J4" s="528" t="s">
        <v>9</v>
      </c>
      <c r="K4" s="529"/>
      <c r="L4" s="528" t="s">
        <v>10</v>
      </c>
      <c r="M4" s="529"/>
      <c r="N4" s="528" t="s">
        <v>11</v>
      </c>
      <c r="O4" s="529"/>
      <c r="P4" s="528" t="s">
        <v>12</v>
      </c>
      <c r="Q4" s="529"/>
      <c r="R4" s="528" t="s">
        <v>13</v>
      </c>
      <c r="S4" s="529"/>
      <c r="T4" s="528" t="s">
        <v>14</v>
      </c>
      <c r="U4" s="559"/>
      <c r="V4" s="529"/>
    </row>
    <row r="5" spans="1:22" ht="18" customHeight="1">
      <c r="A5" s="532"/>
      <c r="B5" s="533"/>
      <c r="C5" s="532"/>
      <c r="D5" s="555"/>
      <c r="E5" s="556"/>
      <c r="F5" s="558"/>
      <c r="G5" s="533"/>
      <c r="H5" s="103" t="s">
        <v>15</v>
      </c>
      <c r="I5" s="104" t="s">
        <v>0</v>
      </c>
      <c r="J5" s="103" t="s">
        <v>16</v>
      </c>
      <c r="K5" s="104" t="s">
        <v>0</v>
      </c>
      <c r="L5" s="103" t="s">
        <v>16</v>
      </c>
      <c r="M5" s="104" t="s">
        <v>0</v>
      </c>
      <c r="N5" s="103" t="s">
        <v>16</v>
      </c>
      <c r="O5" s="104" t="s">
        <v>0</v>
      </c>
      <c r="P5" s="103" t="s">
        <v>16</v>
      </c>
      <c r="Q5" s="104" t="s">
        <v>0</v>
      </c>
      <c r="R5" s="103" t="s">
        <v>16</v>
      </c>
      <c r="S5" s="104" t="s">
        <v>0</v>
      </c>
      <c r="T5" s="560" t="s">
        <v>16</v>
      </c>
      <c r="U5" s="561"/>
      <c r="V5" s="105" t="s">
        <v>287</v>
      </c>
    </row>
    <row r="6" spans="1:22" ht="16.5" customHeight="1">
      <c r="A6" s="596" t="s">
        <v>259</v>
      </c>
      <c r="B6" s="633" t="s">
        <v>174</v>
      </c>
      <c r="C6" s="342"/>
      <c r="D6" s="432" t="s">
        <v>383</v>
      </c>
      <c r="E6" s="343"/>
      <c r="F6" s="261">
        <f>H6+J6+L6+N6+P6+R6+U6</f>
        <v>3450</v>
      </c>
      <c r="G6" s="226">
        <f>I6+K6+M6+O6+Q6+S6+V6</f>
        <v>0</v>
      </c>
      <c r="H6" s="228">
        <v>100</v>
      </c>
      <c r="I6" s="26"/>
      <c r="J6" s="228">
        <v>3150</v>
      </c>
      <c r="K6" s="26"/>
      <c r="L6" s="141"/>
      <c r="M6" s="109"/>
      <c r="N6" s="141"/>
      <c r="O6" s="109"/>
      <c r="P6" s="141"/>
      <c r="Q6" s="109"/>
      <c r="R6" s="228">
        <v>150</v>
      </c>
      <c r="S6" s="26"/>
      <c r="T6" s="211" t="s">
        <v>63</v>
      </c>
      <c r="U6" s="229">
        <v>50</v>
      </c>
      <c r="V6" s="26"/>
    </row>
    <row r="7" spans="1:22" ht="16.5" customHeight="1">
      <c r="A7" s="597"/>
      <c r="B7" s="634"/>
      <c r="C7" s="360"/>
      <c r="D7" s="367" t="s">
        <v>355</v>
      </c>
      <c r="E7" s="367"/>
      <c r="F7" s="144">
        <f t="shared" ref="F7:F15" si="0">H7+J7+L7+N7+P7+R7+U7</f>
        <v>2050</v>
      </c>
      <c r="G7" s="126">
        <f t="shared" ref="G7:G15" si="1">I7+K7+M7+O7+Q7+S7+V7</f>
        <v>0</v>
      </c>
      <c r="H7" s="147"/>
      <c r="I7" s="158"/>
      <c r="J7" s="147"/>
      <c r="K7" s="158"/>
      <c r="L7" s="147"/>
      <c r="M7" s="158"/>
      <c r="N7" s="146">
        <v>450</v>
      </c>
      <c r="O7" s="85"/>
      <c r="P7" s="146">
        <v>1600</v>
      </c>
      <c r="Q7" s="85"/>
      <c r="R7" s="147"/>
      <c r="S7" s="158"/>
      <c r="T7" s="164"/>
      <c r="U7" s="194"/>
      <c r="V7" s="158"/>
    </row>
    <row r="8" spans="1:22" ht="16.5" customHeight="1">
      <c r="A8" s="597"/>
      <c r="B8" s="634"/>
      <c r="C8" s="360"/>
      <c r="D8" s="366" t="s">
        <v>244</v>
      </c>
      <c r="E8" s="394"/>
      <c r="F8" s="144">
        <f t="shared" si="0"/>
        <v>2000</v>
      </c>
      <c r="G8" s="126">
        <f t="shared" si="1"/>
        <v>0</v>
      </c>
      <c r="H8" s="147"/>
      <c r="I8" s="158"/>
      <c r="J8" s="147"/>
      <c r="K8" s="158"/>
      <c r="L8" s="146">
        <v>650</v>
      </c>
      <c r="M8" s="85"/>
      <c r="N8" s="147"/>
      <c r="O8" s="158"/>
      <c r="P8" s="146">
        <v>1350</v>
      </c>
      <c r="Q8" s="85"/>
      <c r="R8" s="147"/>
      <c r="S8" s="158"/>
      <c r="T8" s="164"/>
      <c r="U8" s="194"/>
      <c r="V8" s="158"/>
    </row>
    <row r="9" spans="1:22" ht="16.5" customHeight="1">
      <c r="A9" s="597"/>
      <c r="B9" s="635"/>
      <c r="C9" s="360"/>
      <c r="D9" s="367" t="s">
        <v>35</v>
      </c>
      <c r="E9" s="367"/>
      <c r="F9" s="144">
        <f t="shared" si="0"/>
        <v>650</v>
      </c>
      <c r="G9" s="126">
        <f t="shared" si="1"/>
        <v>0</v>
      </c>
      <c r="H9" s="147">
        <v>50</v>
      </c>
      <c r="I9" s="85"/>
      <c r="J9" s="146">
        <v>600</v>
      </c>
      <c r="K9" s="85"/>
      <c r="L9" s="146"/>
      <c r="M9" s="230"/>
      <c r="N9" s="147"/>
      <c r="O9" s="158"/>
      <c r="P9" s="146"/>
      <c r="Q9" s="230"/>
      <c r="R9" s="147"/>
      <c r="S9" s="158"/>
      <c r="T9" s="164"/>
      <c r="U9" s="194"/>
      <c r="V9" s="158"/>
    </row>
    <row r="10" spans="1:22" ht="16.5" customHeight="1">
      <c r="A10" s="597"/>
      <c r="B10" s="636" t="s">
        <v>175</v>
      </c>
      <c r="C10" s="360"/>
      <c r="D10" s="367" t="s">
        <v>546</v>
      </c>
      <c r="E10" s="367"/>
      <c r="F10" s="367"/>
      <c r="G10" s="367"/>
      <c r="H10" s="367"/>
      <c r="I10" s="367"/>
      <c r="J10" s="367"/>
      <c r="K10" s="367"/>
      <c r="L10" s="367"/>
      <c r="M10" s="367"/>
      <c r="N10" s="367"/>
      <c r="O10" s="367"/>
      <c r="P10" s="367"/>
      <c r="Q10" s="367"/>
      <c r="R10" s="367"/>
      <c r="S10" s="367"/>
      <c r="T10" s="367"/>
      <c r="U10" s="367"/>
      <c r="V10" s="433"/>
    </row>
    <row r="11" spans="1:22" ht="16.5" customHeight="1">
      <c r="A11" s="597"/>
      <c r="B11" s="637"/>
      <c r="C11" s="371"/>
      <c r="D11" s="355" t="s">
        <v>544</v>
      </c>
      <c r="E11" s="355"/>
      <c r="F11" s="144">
        <f t="shared" si="0"/>
        <v>350</v>
      </c>
      <c r="G11" s="126">
        <f t="shared" si="1"/>
        <v>0</v>
      </c>
      <c r="H11" s="341">
        <v>0</v>
      </c>
      <c r="I11" s="230"/>
      <c r="J11" s="146">
        <v>350</v>
      </c>
      <c r="K11" s="85"/>
      <c r="L11" s="146"/>
      <c r="M11" s="230"/>
      <c r="N11" s="147"/>
      <c r="O11" s="158"/>
      <c r="P11" s="147"/>
      <c r="Q11" s="230"/>
      <c r="R11" s="147"/>
      <c r="S11" s="434"/>
      <c r="T11" s="164"/>
      <c r="U11" s="194"/>
      <c r="V11" s="158"/>
    </row>
    <row r="12" spans="1:22" ht="16.5" customHeight="1">
      <c r="A12" s="597"/>
      <c r="B12" s="638"/>
      <c r="C12" s="371"/>
      <c r="D12" s="355" t="s">
        <v>545</v>
      </c>
      <c r="E12" s="355"/>
      <c r="F12" s="144">
        <f t="shared" si="0"/>
        <v>1250</v>
      </c>
      <c r="G12" s="126">
        <f t="shared" si="1"/>
        <v>0</v>
      </c>
      <c r="H12" s="341">
        <v>50</v>
      </c>
      <c r="I12" s="85"/>
      <c r="J12" s="146">
        <v>1050</v>
      </c>
      <c r="K12" s="85"/>
      <c r="L12" s="146">
        <v>50</v>
      </c>
      <c r="M12" s="85"/>
      <c r="N12" s="147"/>
      <c r="O12" s="158"/>
      <c r="P12" s="147">
        <v>50</v>
      </c>
      <c r="Q12" s="85"/>
      <c r="R12" s="147">
        <v>50</v>
      </c>
      <c r="S12" s="340"/>
      <c r="T12" s="164"/>
      <c r="U12" s="194"/>
      <c r="V12" s="158"/>
    </row>
    <row r="13" spans="1:22" ht="16.5" customHeight="1">
      <c r="A13" s="597"/>
      <c r="B13" s="628" t="s">
        <v>176</v>
      </c>
      <c r="C13" s="371"/>
      <c r="D13" s="355" t="s">
        <v>36</v>
      </c>
      <c r="E13" s="355"/>
      <c r="F13" s="144">
        <f t="shared" si="0"/>
        <v>1100</v>
      </c>
      <c r="G13" s="126">
        <f t="shared" si="1"/>
        <v>0</v>
      </c>
      <c r="H13" s="147">
        <v>50</v>
      </c>
      <c r="I13" s="85"/>
      <c r="J13" s="146">
        <v>850</v>
      </c>
      <c r="K13" s="85"/>
      <c r="L13" s="147">
        <v>50</v>
      </c>
      <c r="M13" s="85"/>
      <c r="N13" s="147"/>
      <c r="O13" s="158"/>
      <c r="P13" s="147">
        <v>150</v>
      </c>
      <c r="Q13" s="85"/>
      <c r="R13" s="147"/>
      <c r="S13" s="158"/>
      <c r="T13" s="149"/>
      <c r="U13" s="194"/>
      <c r="V13" s="158"/>
    </row>
    <row r="14" spans="1:22" ht="16.5" customHeight="1">
      <c r="A14" s="597"/>
      <c r="B14" s="629"/>
      <c r="C14" s="360"/>
      <c r="D14" s="367" t="s">
        <v>476</v>
      </c>
      <c r="E14" s="367"/>
      <c r="F14" s="144">
        <f t="shared" si="0"/>
        <v>250</v>
      </c>
      <c r="G14" s="126">
        <f t="shared" si="1"/>
        <v>0</v>
      </c>
      <c r="H14" s="147"/>
      <c r="I14" s="158"/>
      <c r="J14" s="146">
        <v>250</v>
      </c>
      <c r="K14" s="85"/>
      <c r="L14" s="147"/>
      <c r="M14" s="158"/>
      <c r="N14" s="147"/>
      <c r="O14" s="158"/>
      <c r="P14" s="147">
        <v>0</v>
      </c>
      <c r="Q14" s="230"/>
      <c r="R14" s="147"/>
      <c r="S14" s="158"/>
      <c r="T14" s="149"/>
      <c r="U14" s="194"/>
      <c r="V14" s="158"/>
    </row>
    <row r="15" spans="1:22" ht="16.5" customHeight="1">
      <c r="A15" s="597"/>
      <c r="B15" s="435" t="s">
        <v>177</v>
      </c>
      <c r="C15" s="376"/>
      <c r="D15" s="359" t="s">
        <v>420</v>
      </c>
      <c r="E15" s="359"/>
      <c r="F15" s="221">
        <f t="shared" si="0"/>
        <v>1350</v>
      </c>
      <c r="G15" s="212">
        <f t="shared" si="1"/>
        <v>0</v>
      </c>
      <c r="H15" s="213">
        <v>0</v>
      </c>
      <c r="I15" s="212">
        <v>0</v>
      </c>
      <c r="J15" s="179">
        <v>1050</v>
      </c>
      <c r="K15" s="80"/>
      <c r="L15" s="213">
        <v>50</v>
      </c>
      <c r="M15" s="80"/>
      <c r="N15" s="213"/>
      <c r="O15" s="231"/>
      <c r="P15" s="213">
        <v>200</v>
      </c>
      <c r="Q15" s="80"/>
      <c r="R15" s="179">
        <v>50</v>
      </c>
      <c r="S15" s="80"/>
      <c r="T15" s="180"/>
      <c r="U15" s="206"/>
      <c r="V15" s="212"/>
    </row>
    <row r="16" spans="1:22" ht="16.5" customHeight="1">
      <c r="A16" s="598"/>
      <c r="B16" s="417"/>
      <c r="C16" s="423"/>
      <c r="D16" s="379" t="s">
        <v>22</v>
      </c>
      <c r="E16" s="357"/>
      <c r="F16" s="225">
        <f>SUM(F6:F15)</f>
        <v>12450</v>
      </c>
      <c r="G16" s="262">
        <f>SUM(G6:G15)</f>
        <v>0</v>
      </c>
      <c r="H16" s="213">
        <f t="shared" ref="H16:R16" si="2">SUM(H6:H15)</f>
        <v>250</v>
      </c>
      <c r="I16" s="263">
        <f>SUM(I6:I15)</f>
        <v>0</v>
      </c>
      <c r="J16" s="213">
        <f t="shared" si="2"/>
        <v>7300</v>
      </c>
      <c r="K16" s="263">
        <f>SUM(K6:K15)</f>
        <v>0</v>
      </c>
      <c r="L16" s="213">
        <f t="shared" si="2"/>
        <v>800</v>
      </c>
      <c r="M16" s="263">
        <f>SUM(M6:M15)</f>
        <v>0</v>
      </c>
      <c r="N16" s="213">
        <f t="shared" si="2"/>
        <v>450</v>
      </c>
      <c r="O16" s="263">
        <f>SUM(O6:O15)</f>
        <v>0</v>
      </c>
      <c r="P16" s="213">
        <f t="shared" si="2"/>
        <v>3350</v>
      </c>
      <c r="Q16" s="263">
        <f>SUM(Q6:Q15)</f>
        <v>0</v>
      </c>
      <c r="R16" s="213">
        <f t="shared" si="2"/>
        <v>250</v>
      </c>
      <c r="S16" s="263">
        <f>SUM(S6:S15)</f>
        <v>0</v>
      </c>
      <c r="T16" s="264"/>
      <c r="U16" s="206">
        <f>SUM(U6:U15)</f>
        <v>50</v>
      </c>
      <c r="V16" s="263">
        <f>SUM(V6:V15)</f>
        <v>0</v>
      </c>
    </row>
    <row r="17" spans="1:22" ht="16.5" customHeight="1">
      <c r="A17" s="424"/>
      <c r="B17" s="425"/>
      <c r="C17" s="363"/>
      <c r="D17" s="363"/>
      <c r="E17" s="363"/>
      <c r="F17" s="137"/>
      <c r="G17" s="136"/>
      <c r="H17" s="137"/>
      <c r="I17" s="136"/>
      <c r="J17" s="137"/>
      <c r="K17" s="136"/>
      <c r="L17" s="137"/>
      <c r="M17" s="136"/>
      <c r="N17" s="137"/>
      <c r="O17" s="136"/>
      <c r="P17" s="137"/>
      <c r="Q17" s="136"/>
      <c r="R17" s="137"/>
      <c r="S17" s="136"/>
      <c r="T17" s="133"/>
      <c r="U17" s="137"/>
      <c r="V17" s="138"/>
    </row>
    <row r="18" spans="1:22" ht="16.5" customHeight="1">
      <c r="A18" s="596" t="s">
        <v>200</v>
      </c>
      <c r="B18" s="630" t="s">
        <v>203</v>
      </c>
      <c r="C18" s="347"/>
      <c r="D18" s="393" t="s">
        <v>151</v>
      </c>
      <c r="E18" s="347"/>
      <c r="F18" s="265">
        <f t="shared" ref="F18:G20" si="3">H18+J18+L18+N18+P18+R18+U18</f>
        <v>3850</v>
      </c>
      <c r="G18" s="109">
        <f t="shared" si="3"/>
        <v>0</v>
      </c>
      <c r="H18" s="140">
        <v>200</v>
      </c>
      <c r="I18" s="27"/>
      <c r="J18" s="140">
        <v>3650</v>
      </c>
      <c r="K18" s="27"/>
      <c r="L18" s="141"/>
      <c r="M18" s="109"/>
      <c r="N18" s="141"/>
      <c r="O18" s="109"/>
      <c r="P18" s="141"/>
      <c r="Q18" s="109"/>
      <c r="R18" s="141"/>
      <c r="S18" s="109"/>
      <c r="T18" s="218"/>
      <c r="U18" s="229"/>
      <c r="V18" s="109"/>
    </row>
    <row r="19" spans="1:22" ht="16.5" customHeight="1">
      <c r="A19" s="597"/>
      <c r="B19" s="631"/>
      <c r="C19" s="371"/>
      <c r="D19" s="436" t="s">
        <v>412</v>
      </c>
      <c r="E19" s="355"/>
      <c r="F19" s="266">
        <f t="shared" si="3"/>
        <v>1900</v>
      </c>
      <c r="G19" s="126">
        <f t="shared" si="3"/>
        <v>0</v>
      </c>
      <c r="H19" s="147"/>
      <c r="I19" s="158"/>
      <c r="J19" s="147"/>
      <c r="K19" s="158"/>
      <c r="L19" s="147"/>
      <c r="M19" s="158"/>
      <c r="N19" s="146">
        <v>300</v>
      </c>
      <c r="O19" s="19"/>
      <c r="P19" s="146">
        <v>1600</v>
      </c>
      <c r="Q19" s="19"/>
      <c r="R19" s="147"/>
      <c r="S19" s="158"/>
      <c r="T19" s="149"/>
      <c r="U19" s="194"/>
      <c r="V19" s="158"/>
    </row>
    <row r="20" spans="1:22" ht="16.5" customHeight="1">
      <c r="A20" s="597"/>
      <c r="B20" s="632"/>
      <c r="C20" s="376"/>
      <c r="D20" s="359" t="s">
        <v>380</v>
      </c>
      <c r="E20" s="359"/>
      <c r="F20" s="113">
        <f t="shared" si="3"/>
        <v>2250</v>
      </c>
      <c r="G20" s="212">
        <f t="shared" si="3"/>
        <v>0</v>
      </c>
      <c r="H20" s="213"/>
      <c r="I20" s="212"/>
      <c r="J20" s="213"/>
      <c r="K20" s="212"/>
      <c r="L20" s="213">
        <v>500</v>
      </c>
      <c r="M20" s="22"/>
      <c r="N20" s="213"/>
      <c r="O20" s="212"/>
      <c r="P20" s="179">
        <v>1550</v>
      </c>
      <c r="Q20" s="22"/>
      <c r="R20" s="179">
        <v>150</v>
      </c>
      <c r="S20" s="22"/>
      <c r="T20" s="267" t="s">
        <v>63</v>
      </c>
      <c r="U20" s="206">
        <v>50</v>
      </c>
      <c r="V20" s="86"/>
    </row>
    <row r="21" spans="1:22" ht="16.5" customHeight="1">
      <c r="A21" s="598"/>
      <c r="B21" s="422"/>
      <c r="C21" s="423"/>
      <c r="D21" s="379" t="s">
        <v>22</v>
      </c>
      <c r="E21" s="357"/>
      <c r="F21" s="225">
        <f t="shared" ref="F21:R21" si="4">SUM(F18:F20)</f>
        <v>8000</v>
      </c>
      <c r="G21" s="129">
        <f>SUM(G18:G20)</f>
        <v>0</v>
      </c>
      <c r="H21" s="132">
        <f t="shared" si="4"/>
        <v>200</v>
      </c>
      <c r="I21" s="268">
        <f>SUM(I18:I20)</f>
        <v>0</v>
      </c>
      <c r="J21" s="132">
        <f t="shared" si="4"/>
        <v>3650</v>
      </c>
      <c r="K21" s="268">
        <f>SUM(K18:K20)</f>
        <v>0</v>
      </c>
      <c r="L21" s="132">
        <f t="shared" si="4"/>
        <v>500</v>
      </c>
      <c r="M21" s="268">
        <f>SUM(M18:M20)</f>
        <v>0</v>
      </c>
      <c r="N21" s="132">
        <f t="shared" si="4"/>
        <v>300</v>
      </c>
      <c r="O21" s="268">
        <f>SUM(O18:O20)</f>
        <v>0</v>
      </c>
      <c r="P21" s="132">
        <f t="shared" si="4"/>
        <v>3150</v>
      </c>
      <c r="Q21" s="268">
        <f>SUM(Q18:Q20)</f>
        <v>0</v>
      </c>
      <c r="R21" s="132">
        <f t="shared" si="4"/>
        <v>150</v>
      </c>
      <c r="S21" s="268">
        <f>SUM(S18:S20)</f>
        <v>0</v>
      </c>
      <c r="T21" s="232"/>
      <c r="U21" s="216">
        <f>SUM(U18:U20)</f>
        <v>50</v>
      </c>
      <c r="V21" s="268">
        <f>SUM(V18:V20)</f>
        <v>0</v>
      </c>
    </row>
    <row r="22" spans="1:22" ht="16.5" customHeight="1">
      <c r="A22" s="364" t="s">
        <v>173</v>
      </c>
      <c r="B22" s="437"/>
      <c r="C22" s="364"/>
      <c r="D22" s="364"/>
      <c r="E22" s="364"/>
      <c r="F22" s="234"/>
      <c r="G22" s="259"/>
      <c r="H22" s="234"/>
      <c r="I22" s="259"/>
      <c r="J22" s="364"/>
      <c r="K22" s="364"/>
      <c r="M22" s="364"/>
      <c r="N22" s="364" t="s">
        <v>195</v>
      </c>
    </row>
    <row r="23" spans="1:22" ht="16.5" customHeight="1">
      <c r="A23" s="437"/>
      <c r="B23" s="364"/>
      <c r="C23" s="364"/>
      <c r="D23" s="437"/>
      <c r="E23" s="364"/>
      <c r="F23" s="234"/>
      <c r="G23" s="269"/>
      <c r="H23" s="234"/>
      <c r="I23" s="269"/>
      <c r="J23" s="234"/>
      <c r="K23" s="269"/>
      <c r="N23" s="364" t="s">
        <v>344</v>
      </c>
    </row>
    <row r="24" spans="1:22" ht="16.5" customHeight="1">
      <c r="A24" s="626"/>
      <c r="B24" s="627"/>
      <c r="C24" s="627"/>
      <c r="D24" s="627"/>
      <c r="E24" s="627"/>
      <c r="F24" s="627"/>
      <c r="G24" s="627"/>
      <c r="H24" s="627"/>
      <c r="I24" s="627"/>
      <c r="J24" s="627"/>
      <c r="K24" s="627"/>
      <c r="N24" s="364" t="s">
        <v>421</v>
      </c>
    </row>
    <row r="25" spans="1:22" ht="16.5" customHeight="1">
      <c r="A25" s="438"/>
      <c r="B25" s="439"/>
    </row>
    <row r="26" spans="1:22" ht="16.5" customHeight="1">
      <c r="A26" s="438"/>
      <c r="B26" s="439"/>
    </row>
    <row r="27" spans="1:22" ht="16.5" customHeight="1">
      <c r="A27" s="438"/>
      <c r="B27" s="439"/>
    </row>
    <row r="28" spans="1:22" ht="16.5" customHeight="1">
      <c r="A28" s="438"/>
    </row>
    <row r="29" spans="1:22" ht="16.5" customHeight="1">
      <c r="A29" s="438"/>
      <c r="B29" s="439"/>
    </row>
    <row r="30" spans="1:22" ht="16.5" customHeight="1">
      <c r="A30" s="438"/>
      <c r="B30" s="439"/>
    </row>
    <row r="31" spans="1:22" ht="16.5" customHeight="1">
      <c r="A31" s="438"/>
      <c r="B31" s="439"/>
    </row>
    <row r="32" spans="1:22" ht="16.5" customHeight="1">
      <c r="A32" s="438"/>
      <c r="B32" s="439"/>
    </row>
    <row r="33" spans="1:22" ht="16.5" customHeight="1">
      <c r="A33" s="438"/>
      <c r="B33" s="439"/>
    </row>
    <row r="34" spans="1:22" ht="16.5" customHeight="1">
      <c r="A34" s="438"/>
      <c r="B34" s="439"/>
      <c r="V34" s="187"/>
    </row>
    <row r="35" spans="1:22" ht="16.5" customHeight="1">
      <c r="A35" s="438"/>
      <c r="B35" s="439"/>
    </row>
  </sheetData>
  <sheetProtection algorithmName="SHA-512" hashValue="9DHOm5UShkz5Oh/OXG4HF0gy2sXWrUh3i9L+JpY+zGNyX60U1dpeTDoLBTslRHiu9cHQKOAhtWUp/jqBgi+vXg==" saltValue="K3UC6RWJW32OjeJIkO0+1A==" spinCount="100000" sheet="1" objects="1" scenarios="1" selectLockedCells="1"/>
  <mergeCells count="30">
    <mergeCell ref="A24:K24"/>
    <mergeCell ref="A18:A21"/>
    <mergeCell ref="A6:A16"/>
    <mergeCell ref="B13:B14"/>
    <mergeCell ref="B18:B20"/>
    <mergeCell ref="B6:B9"/>
    <mergeCell ref="B10:B12"/>
    <mergeCell ref="P4:Q4"/>
    <mergeCell ref="F1:H1"/>
    <mergeCell ref="M1:N1"/>
    <mergeCell ref="C2:H3"/>
    <mergeCell ref="I2:K3"/>
    <mergeCell ref="L2:N3"/>
    <mergeCell ref="I1:K1"/>
    <mergeCell ref="A2:B2"/>
    <mergeCell ref="S1:V1"/>
    <mergeCell ref="A4:B5"/>
    <mergeCell ref="C4:E5"/>
    <mergeCell ref="L4:M4"/>
    <mergeCell ref="N4:O4"/>
    <mergeCell ref="S2:V3"/>
    <mergeCell ref="T4:V4"/>
    <mergeCell ref="Q2:R2"/>
    <mergeCell ref="F4:G5"/>
    <mergeCell ref="Q3:R3"/>
    <mergeCell ref="O2:O3"/>
    <mergeCell ref="T5:U5"/>
    <mergeCell ref="H4:I4"/>
    <mergeCell ref="J4:K4"/>
    <mergeCell ref="R4:S4"/>
  </mergeCells>
  <phoneticPr fontId="2"/>
  <conditionalFormatting sqref="I6:I9 K6:K9 M6:M9 O6:O9 Q6:Q9 S6:S9 V6:V9">
    <cfRule type="expression" dxfId="20" priority="5" stopIfTrue="1">
      <formula>H6&lt;I6</formula>
    </cfRule>
  </conditionalFormatting>
  <conditionalFormatting sqref="I11:I16 K11:K16 M11:M16 O11:O16 Q11:Q16 S11:S16">
    <cfRule type="expression" dxfId="19" priority="3" stopIfTrue="1">
      <formula>H11&lt;I11</formula>
    </cfRule>
  </conditionalFormatting>
  <conditionalFormatting sqref="I18:I21 K18:K21 M18:M21 O18:O21 Q18:Q21 S18:S21">
    <cfRule type="expression" dxfId="18" priority="1" stopIfTrue="1">
      <formula>H18&lt;I18</formula>
    </cfRule>
  </conditionalFormatting>
  <conditionalFormatting sqref="V11:V16">
    <cfRule type="expression" dxfId="17" priority="4" stopIfTrue="1">
      <formula>U11&lt;V11</formula>
    </cfRule>
  </conditionalFormatting>
  <conditionalFormatting sqref="V18:V21">
    <cfRule type="expression" dxfId="16" priority="2" stopIfTrue="1">
      <formula>U18&lt;V18</formula>
    </cfRule>
  </conditionalFormatting>
  <dataValidations count="1">
    <dataValidation imeMode="off" allowBlank="1" showInputMessage="1" showErrorMessage="1" sqref="K11:K21 M11:M21 O11:O21 Q11:Q21 S11:S21 V11:V21 V6:V9 S6:S9 Q7:Q9 O7:O9 M8:M9 K6:K9 I6:I9 I11:I21" xr:uid="{ABC0E8FC-458B-498D-9973-344116A8583D}"/>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1F8EE-35DB-47EF-9801-08F7EDEA1718}">
  <dimension ref="A1:V39"/>
  <sheetViews>
    <sheetView showGridLines="0" showZeros="0" zoomScaleNormal="100" zoomScaleSheetLayoutView="100" workbookViewId="0">
      <selection activeCell="V28" sqref="V28:V34"/>
    </sheetView>
  </sheetViews>
  <sheetFormatPr defaultRowHeight="14.25"/>
  <cols>
    <col min="1" max="1" width="3.625" style="14" customWidth="1"/>
    <col min="2" max="2" width="6.625" style="14" customWidth="1"/>
    <col min="3" max="3" width="0.375" style="14" customWidth="1"/>
    <col min="4" max="4" width="11" style="14" customWidth="1"/>
    <col min="5" max="5" width="0.375" style="14" customWidth="1"/>
    <col min="6" max="6" width="7.5" style="188" customWidth="1"/>
    <col min="7" max="7" width="8.375" style="184" customWidth="1"/>
    <col min="8" max="8" width="6.75" style="188" customWidth="1"/>
    <col min="9" max="9" width="8.375" style="184" customWidth="1"/>
    <col min="10" max="10" width="6.75" style="188" customWidth="1"/>
    <col min="11" max="11" width="8.375" style="184" customWidth="1"/>
    <col min="12" max="12" width="6.75" style="188" customWidth="1"/>
    <col min="13" max="13" width="8.375" style="184" customWidth="1"/>
    <col min="14" max="14" width="6.75" style="188" customWidth="1"/>
    <col min="15" max="15" width="8.375" style="184" customWidth="1"/>
    <col min="16" max="16" width="6.75" style="188" customWidth="1"/>
    <col min="17" max="17" width="8.375" style="184" customWidth="1"/>
    <col min="18" max="18" width="6.75" style="188" customWidth="1"/>
    <col min="19" max="19" width="8.375" style="184" customWidth="1"/>
    <col min="20" max="20" width="3.875" style="123" customWidth="1"/>
    <col min="21" max="21" width="6.125" style="188" customWidth="1"/>
    <col min="22" max="22" width="7.625" style="184" customWidth="1"/>
    <col min="23" max="16384" width="9" style="14"/>
  </cols>
  <sheetData>
    <row r="1" spans="1:22" ht="13.5" customHeight="1">
      <c r="A1" s="14" t="s">
        <v>197</v>
      </c>
      <c r="C1" s="342"/>
      <c r="D1" s="343" t="s">
        <v>3</v>
      </c>
      <c r="E1" s="343"/>
      <c r="F1" s="584">
        <f>郡山市１!F1</f>
        <v>0</v>
      </c>
      <c r="G1" s="566"/>
      <c r="H1" s="567"/>
      <c r="I1" s="590" t="s">
        <v>4</v>
      </c>
      <c r="J1" s="591"/>
      <c r="K1" s="592"/>
      <c r="L1" s="94" t="s">
        <v>74</v>
      </c>
      <c r="M1" s="568">
        <f>郡山市１!M1</f>
        <v>0</v>
      </c>
      <c r="N1" s="569"/>
      <c r="O1" s="97" t="s">
        <v>1</v>
      </c>
      <c r="P1" s="98" t="s">
        <v>6</v>
      </c>
      <c r="Q1" s="99"/>
      <c r="R1" s="192"/>
      <c r="S1" s="562" t="s">
        <v>75</v>
      </c>
      <c r="T1" s="563"/>
      <c r="U1" s="563"/>
      <c r="V1" s="564"/>
    </row>
    <row r="2" spans="1:22" ht="15.75" customHeight="1">
      <c r="A2" s="645">
        <f>郡山市１!A2</f>
        <v>46266</v>
      </c>
      <c r="B2" s="646"/>
      <c r="C2" s="572">
        <f>郡山市１!C2</f>
        <v>0</v>
      </c>
      <c r="D2" s="585"/>
      <c r="E2" s="585"/>
      <c r="F2" s="585"/>
      <c r="G2" s="585"/>
      <c r="H2" s="586"/>
      <c r="I2" s="578">
        <f>郡山市１!I2</f>
        <v>0</v>
      </c>
      <c r="J2" s="579"/>
      <c r="K2" s="580"/>
      <c r="L2" s="546">
        <f>郡山市１!L2</f>
        <v>0</v>
      </c>
      <c r="M2" s="547"/>
      <c r="N2" s="548"/>
      <c r="O2" s="534">
        <f>郡山市１!O2</f>
        <v>0</v>
      </c>
      <c r="P2" s="101"/>
      <c r="Q2" s="53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537"/>
      <c r="S2" s="540">
        <f>郡山市１!S2</f>
        <v>0</v>
      </c>
      <c r="T2" s="541"/>
      <c r="U2" s="541"/>
      <c r="V2" s="542"/>
    </row>
    <row r="3" spans="1:22" ht="15.75" customHeight="1">
      <c r="C3" s="587"/>
      <c r="D3" s="588"/>
      <c r="E3" s="588"/>
      <c r="F3" s="588"/>
      <c r="G3" s="588"/>
      <c r="H3" s="589"/>
      <c r="I3" s="581"/>
      <c r="J3" s="582"/>
      <c r="K3" s="583"/>
      <c r="L3" s="549"/>
      <c r="M3" s="550"/>
      <c r="N3" s="551"/>
      <c r="O3" s="535"/>
      <c r="P3" s="102" t="s">
        <v>7</v>
      </c>
      <c r="Q3" s="538">
        <f>G18+G36</f>
        <v>0</v>
      </c>
      <c r="R3" s="539"/>
      <c r="S3" s="543"/>
      <c r="T3" s="544"/>
      <c r="U3" s="544"/>
      <c r="V3" s="545"/>
    </row>
    <row r="4" spans="1:22" s="345" customFormat="1" ht="15" customHeight="1">
      <c r="A4" s="530" t="s">
        <v>279</v>
      </c>
      <c r="B4" s="531"/>
      <c r="C4" s="530" t="s">
        <v>280</v>
      </c>
      <c r="D4" s="553"/>
      <c r="E4" s="554"/>
      <c r="F4" s="557" t="s">
        <v>281</v>
      </c>
      <c r="G4" s="531"/>
      <c r="H4" s="647" t="s">
        <v>282</v>
      </c>
      <c r="I4" s="649"/>
      <c r="J4" s="647" t="s">
        <v>232</v>
      </c>
      <c r="K4" s="649"/>
      <c r="L4" s="647" t="s">
        <v>283</v>
      </c>
      <c r="M4" s="649"/>
      <c r="N4" s="647" t="s">
        <v>284</v>
      </c>
      <c r="O4" s="649"/>
      <c r="P4" s="647" t="s">
        <v>233</v>
      </c>
      <c r="Q4" s="649"/>
      <c r="R4" s="647" t="s">
        <v>285</v>
      </c>
      <c r="S4" s="649"/>
      <c r="T4" s="647" t="s">
        <v>286</v>
      </c>
      <c r="U4" s="648"/>
      <c r="V4" s="649"/>
    </row>
    <row r="5" spans="1:22" ht="13.5" customHeight="1">
      <c r="A5" s="532"/>
      <c r="B5" s="533"/>
      <c r="C5" s="532"/>
      <c r="D5" s="555"/>
      <c r="E5" s="556"/>
      <c r="F5" s="558"/>
      <c r="G5" s="533"/>
      <c r="H5" s="103" t="s">
        <v>248</v>
      </c>
      <c r="I5" s="104" t="s">
        <v>287</v>
      </c>
      <c r="J5" s="103" t="s">
        <v>248</v>
      </c>
      <c r="K5" s="104" t="s">
        <v>287</v>
      </c>
      <c r="L5" s="103" t="s">
        <v>248</v>
      </c>
      <c r="M5" s="104" t="s">
        <v>287</v>
      </c>
      <c r="N5" s="103" t="s">
        <v>248</v>
      </c>
      <c r="O5" s="104" t="s">
        <v>287</v>
      </c>
      <c r="P5" s="103" t="s">
        <v>248</v>
      </c>
      <c r="Q5" s="104" t="s">
        <v>287</v>
      </c>
      <c r="R5" s="103" t="s">
        <v>248</v>
      </c>
      <c r="S5" s="104" t="s">
        <v>287</v>
      </c>
      <c r="T5" s="560" t="s">
        <v>248</v>
      </c>
      <c r="U5" s="561"/>
      <c r="V5" s="105" t="s">
        <v>287</v>
      </c>
    </row>
    <row r="6" spans="1:22" ht="15.6" customHeight="1">
      <c r="A6" s="596" t="s">
        <v>322</v>
      </c>
      <c r="B6" s="525"/>
      <c r="C6" s="347"/>
      <c r="D6" s="347" t="s">
        <v>339</v>
      </c>
      <c r="E6" s="347"/>
      <c r="F6" s="144">
        <f t="shared" ref="F6:F17" si="0">H6+J6+L6+N6+P6+R6+U6</f>
        <v>2500</v>
      </c>
      <c r="G6" s="107">
        <f t="shared" ref="G6:G17" si="1">I6+K6+M6+O6+Q6+S6+V6</f>
        <v>0</v>
      </c>
      <c r="H6" s="108">
        <v>300</v>
      </c>
      <c r="I6" s="18"/>
      <c r="J6" s="108">
        <v>2200</v>
      </c>
      <c r="K6" s="18"/>
      <c r="L6" s="108"/>
      <c r="M6" s="107"/>
      <c r="N6" s="108"/>
      <c r="O6" s="107"/>
      <c r="P6" s="108"/>
      <c r="Q6" s="107"/>
      <c r="R6" s="108"/>
      <c r="S6" s="107"/>
      <c r="T6" s="111"/>
      <c r="U6" s="112"/>
      <c r="V6" s="107"/>
    </row>
    <row r="7" spans="1:22" ht="15.6" customHeight="1">
      <c r="A7" s="597"/>
      <c r="B7" s="526"/>
      <c r="C7" s="367"/>
      <c r="D7" s="367" t="s">
        <v>124</v>
      </c>
      <c r="E7" s="367"/>
      <c r="F7" s="144">
        <f t="shared" si="0"/>
        <v>1150</v>
      </c>
      <c r="G7" s="158">
        <f t="shared" si="1"/>
        <v>0</v>
      </c>
      <c r="H7" s="146">
        <v>100</v>
      </c>
      <c r="I7" s="19"/>
      <c r="J7" s="146">
        <v>1050</v>
      </c>
      <c r="K7" s="19"/>
      <c r="L7" s="146"/>
      <c r="M7" s="158"/>
      <c r="N7" s="146"/>
      <c r="O7" s="158"/>
      <c r="P7" s="146"/>
      <c r="Q7" s="158"/>
      <c r="R7" s="146"/>
      <c r="S7" s="158"/>
      <c r="T7" s="164"/>
      <c r="U7" s="150"/>
      <c r="V7" s="158"/>
    </row>
    <row r="8" spans="1:22" ht="15" customHeight="1">
      <c r="A8" s="597"/>
      <c r="B8" s="526"/>
      <c r="C8" s="367"/>
      <c r="D8" s="367" t="s">
        <v>125</v>
      </c>
      <c r="E8" s="394"/>
      <c r="F8" s="144">
        <f t="shared" si="0"/>
        <v>1150</v>
      </c>
      <c r="G8" s="158">
        <f t="shared" si="1"/>
        <v>0</v>
      </c>
      <c r="H8" s="146">
        <v>100</v>
      </c>
      <c r="I8" s="19"/>
      <c r="J8" s="146">
        <v>1050</v>
      </c>
      <c r="K8" s="19"/>
      <c r="L8" s="146"/>
      <c r="M8" s="158"/>
      <c r="N8" s="146"/>
      <c r="O8" s="158"/>
      <c r="P8" s="146"/>
      <c r="Q8" s="158"/>
      <c r="R8" s="146"/>
      <c r="S8" s="158"/>
      <c r="T8" s="164"/>
      <c r="U8" s="150"/>
      <c r="V8" s="158"/>
    </row>
    <row r="9" spans="1:22" ht="15.6" customHeight="1">
      <c r="A9" s="597"/>
      <c r="B9" s="526"/>
      <c r="C9" s="367"/>
      <c r="D9" s="367" t="s">
        <v>126</v>
      </c>
      <c r="E9" s="367"/>
      <c r="F9" s="144">
        <f t="shared" si="0"/>
        <v>2450</v>
      </c>
      <c r="G9" s="158">
        <f t="shared" si="1"/>
        <v>0</v>
      </c>
      <c r="H9" s="146">
        <v>150</v>
      </c>
      <c r="I9" s="19"/>
      <c r="J9" s="146">
        <v>2300</v>
      </c>
      <c r="K9" s="19"/>
      <c r="L9" s="146"/>
      <c r="M9" s="158"/>
      <c r="N9" s="146"/>
      <c r="O9" s="158"/>
      <c r="P9" s="146"/>
      <c r="Q9" s="158"/>
      <c r="R9" s="146"/>
      <c r="S9" s="158"/>
      <c r="T9" s="164"/>
      <c r="U9" s="150"/>
      <c r="V9" s="158"/>
    </row>
    <row r="10" spans="1:22" ht="15.6" customHeight="1">
      <c r="A10" s="597"/>
      <c r="B10" s="526"/>
      <c r="C10" s="367"/>
      <c r="D10" s="367" t="s">
        <v>358</v>
      </c>
      <c r="E10" s="367"/>
      <c r="F10" s="144">
        <f t="shared" si="0"/>
        <v>2650</v>
      </c>
      <c r="G10" s="158">
        <f t="shared" si="1"/>
        <v>0</v>
      </c>
      <c r="H10" s="146">
        <v>150</v>
      </c>
      <c r="I10" s="19"/>
      <c r="J10" s="146">
        <v>2500</v>
      </c>
      <c r="K10" s="19"/>
      <c r="L10" s="146"/>
      <c r="M10" s="158"/>
      <c r="N10" s="146"/>
      <c r="O10" s="158"/>
      <c r="P10" s="146"/>
      <c r="Q10" s="158"/>
      <c r="R10" s="146"/>
      <c r="S10" s="158"/>
      <c r="T10" s="164"/>
      <c r="U10" s="150"/>
      <c r="V10" s="158"/>
    </row>
    <row r="11" spans="1:22" ht="15.6" customHeight="1">
      <c r="A11" s="597"/>
      <c r="B11" s="526"/>
      <c r="C11" s="367"/>
      <c r="D11" s="367" t="s">
        <v>127</v>
      </c>
      <c r="E11" s="367"/>
      <c r="F11" s="144">
        <f t="shared" si="0"/>
        <v>1550</v>
      </c>
      <c r="G11" s="158">
        <f t="shared" si="1"/>
        <v>0</v>
      </c>
      <c r="H11" s="146">
        <v>100</v>
      </c>
      <c r="I11" s="19"/>
      <c r="J11" s="146">
        <v>1450</v>
      </c>
      <c r="K11" s="19"/>
      <c r="L11" s="146"/>
      <c r="M11" s="158"/>
      <c r="N11" s="146"/>
      <c r="O11" s="158"/>
      <c r="P11" s="146"/>
      <c r="Q11" s="158"/>
      <c r="R11" s="146"/>
      <c r="S11" s="158"/>
      <c r="T11" s="164"/>
      <c r="U11" s="150"/>
      <c r="V11" s="158"/>
    </row>
    <row r="12" spans="1:22" ht="15.6" customHeight="1">
      <c r="A12" s="597"/>
      <c r="B12" s="526"/>
      <c r="C12" s="367"/>
      <c r="D12" s="367" t="s">
        <v>128</v>
      </c>
      <c r="E12" s="367"/>
      <c r="F12" s="144">
        <f t="shared" si="0"/>
        <v>2250</v>
      </c>
      <c r="G12" s="158">
        <f t="shared" si="1"/>
        <v>0</v>
      </c>
      <c r="H12" s="146">
        <v>100</v>
      </c>
      <c r="I12" s="19"/>
      <c r="J12" s="146">
        <v>2150</v>
      </c>
      <c r="K12" s="19"/>
      <c r="L12" s="146"/>
      <c r="M12" s="158"/>
      <c r="N12" s="146"/>
      <c r="O12" s="158"/>
      <c r="P12" s="146"/>
      <c r="Q12" s="158"/>
      <c r="R12" s="146"/>
      <c r="S12" s="158"/>
      <c r="T12" s="164"/>
      <c r="U12" s="150"/>
      <c r="V12" s="158"/>
    </row>
    <row r="13" spans="1:22" ht="15.6" customHeight="1">
      <c r="A13" s="597"/>
      <c r="B13" s="526"/>
      <c r="C13" s="355"/>
      <c r="D13" s="355" t="s">
        <v>129</v>
      </c>
      <c r="E13" s="355"/>
      <c r="F13" s="144">
        <f t="shared" si="0"/>
        <v>2550</v>
      </c>
      <c r="G13" s="152">
        <f t="shared" si="1"/>
        <v>0</v>
      </c>
      <c r="H13" s="153">
        <v>200</v>
      </c>
      <c r="I13" s="19"/>
      <c r="J13" s="153">
        <v>2350</v>
      </c>
      <c r="K13" s="19"/>
      <c r="L13" s="153"/>
      <c r="M13" s="152"/>
      <c r="N13" s="153"/>
      <c r="O13" s="152"/>
      <c r="P13" s="153"/>
      <c r="Q13" s="152"/>
      <c r="R13" s="153"/>
      <c r="S13" s="152"/>
      <c r="T13" s="160"/>
      <c r="U13" s="157"/>
      <c r="V13" s="158"/>
    </row>
    <row r="14" spans="1:22" ht="15.6" customHeight="1">
      <c r="A14" s="597"/>
      <c r="B14" s="526"/>
      <c r="C14" s="355"/>
      <c r="D14" s="355" t="s">
        <v>130</v>
      </c>
      <c r="E14" s="355"/>
      <c r="F14" s="144">
        <f t="shared" si="0"/>
        <v>1650</v>
      </c>
      <c r="G14" s="152">
        <f t="shared" si="1"/>
        <v>0</v>
      </c>
      <c r="H14" s="153">
        <v>100</v>
      </c>
      <c r="I14" s="19"/>
      <c r="J14" s="153">
        <v>1550</v>
      </c>
      <c r="K14" s="19"/>
      <c r="L14" s="153"/>
      <c r="M14" s="152"/>
      <c r="N14" s="153"/>
      <c r="O14" s="152"/>
      <c r="P14" s="153"/>
      <c r="Q14" s="152"/>
      <c r="R14" s="153"/>
      <c r="S14" s="152"/>
      <c r="T14" s="156"/>
      <c r="U14" s="157"/>
      <c r="V14" s="158"/>
    </row>
    <row r="15" spans="1:22" ht="15.6" customHeight="1">
      <c r="A15" s="597"/>
      <c r="B15" s="526"/>
      <c r="C15" s="367"/>
      <c r="D15" s="367" t="s">
        <v>379</v>
      </c>
      <c r="E15" s="367"/>
      <c r="F15" s="144">
        <f t="shared" si="0"/>
        <v>1550</v>
      </c>
      <c r="G15" s="158">
        <f t="shared" si="1"/>
        <v>0</v>
      </c>
      <c r="H15" s="146">
        <v>100</v>
      </c>
      <c r="I15" s="19"/>
      <c r="J15" s="146">
        <v>1450</v>
      </c>
      <c r="K15" s="19"/>
      <c r="L15" s="146"/>
      <c r="M15" s="158"/>
      <c r="N15" s="146"/>
      <c r="O15" s="158"/>
      <c r="P15" s="146"/>
      <c r="Q15" s="158"/>
      <c r="R15" s="146"/>
      <c r="S15" s="158"/>
      <c r="T15" s="149"/>
      <c r="U15" s="150"/>
      <c r="V15" s="158"/>
    </row>
    <row r="16" spans="1:22" ht="15.6" customHeight="1">
      <c r="A16" s="597"/>
      <c r="B16" s="526"/>
      <c r="C16" s="367"/>
      <c r="D16" s="367" t="s">
        <v>359</v>
      </c>
      <c r="E16" s="367"/>
      <c r="F16" s="144">
        <f t="shared" si="0"/>
        <v>2350</v>
      </c>
      <c r="G16" s="158">
        <f t="shared" si="1"/>
        <v>0</v>
      </c>
      <c r="H16" s="146">
        <v>100</v>
      </c>
      <c r="I16" s="19"/>
      <c r="J16" s="146">
        <v>2250</v>
      </c>
      <c r="K16" s="19"/>
      <c r="L16" s="146"/>
      <c r="M16" s="158"/>
      <c r="N16" s="146"/>
      <c r="O16" s="158"/>
      <c r="P16" s="146"/>
      <c r="Q16" s="158"/>
      <c r="R16" s="146"/>
      <c r="S16" s="158"/>
      <c r="T16" s="149"/>
      <c r="U16" s="150"/>
      <c r="V16" s="158"/>
    </row>
    <row r="17" spans="1:22" ht="15.6" customHeight="1">
      <c r="A17" s="597"/>
      <c r="B17" s="526"/>
      <c r="D17" s="367" t="s">
        <v>360</v>
      </c>
      <c r="E17" s="270"/>
      <c r="F17" s="271">
        <f t="shared" si="0"/>
        <v>1100</v>
      </c>
      <c r="G17" s="272">
        <f t="shared" si="1"/>
        <v>0</v>
      </c>
      <c r="H17" s="273">
        <v>50</v>
      </c>
      <c r="I17" s="82"/>
      <c r="J17" s="273">
        <v>1050</v>
      </c>
      <c r="K17" s="82"/>
      <c r="L17" s="273"/>
      <c r="M17" s="272"/>
      <c r="N17" s="273"/>
      <c r="O17" s="272"/>
      <c r="P17" s="273"/>
      <c r="Q17" s="272"/>
      <c r="R17" s="273"/>
      <c r="S17" s="272"/>
      <c r="T17" s="274"/>
      <c r="U17" s="275"/>
      <c r="V17" s="272"/>
    </row>
    <row r="18" spans="1:22" ht="15.6" customHeight="1">
      <c r="A18" s="597"/>
      <c r="B18" s="526"/>
      <c r="C18" s="440"/>
      <c r="D18" s="441" t="s">
        <v>104</v>
      </c>
      <c r="E18" s="363"/>
      <c r="F18" s="128">
        <f>SUM(F6:F17)</f>
        <v>22900</v>
      </c>
      <c r="G18" s="276">
        <f>SUM(G6:G17)</f>
        <v>0</v>
      </c>
      <c r="H18" s="130">
        <f t="shared" ref="H18:M18" si="2">SUM(H6:H17)</f>
        <v>1550</v>
      </c>
      <c r="I18" s="277">
        <f t="shared" si="2"/>
        <v>0</v>
      </c>
      <c r="J18" s="130">
        <f t="shared" si="2"/>
        <v>21350</v>
      </c>
      <c r="K18" s="277">
        <f t="shared" si="2"/>
        <v>0</v>
      </c>
      <c r="L18" s="130">
        <f t="shared" si="2"/>
        <v>0</v>
      </c>
      <c r="M18" s="278">
        <f t="shared" si="2"/>
        <v>0</v>
      </c>
      <c r="N18" s="130">
        <f t="shared" ref="N18:V18" si="3">SUM(N6:N17)</f>
        <v>0</v>
      </c>
      <c r="O18" s="278">
        <f t="shared" si="3"/>
        <v>0</v>
      </c>
      <c r="P18" s="130">
        <f t="shared" si="3"/>
        <v>0</v>
      </c>
      <c r="Q18" s="278">
        <f t="shared" si="3"/>
        <v>0</v>
      </c>
      <c r="R18" s="130">
        <f t="shared" si="3"/>
        <v>0</v>
      </c>
      <c r="S18" s="278">
        <f t="shared" si="3"/>
        <v>0</v>
      </c>
      <c r="T18" s="279">
        <f t="shared" si="3"/>
        <v>0</v>
      </c>
      <c r="U18" s="134">
        <f t="shared" si="3"/>
        <v>0</v>
      </c>
      <c r="V18" s="278">
        <f t="shared" si="3"/>
        <v>0</v>
      </c>
    </row>
    <row r="19" spans="1:22" ht="2.25" customHeight="1">
      <c r="A19" s="597"/>
      <c r="B19" s="526"/>
      <c r="C19" s="357"/>
      <c r="D19" s="357"/>
      <c r="E19" s="357"/>
      <c r="F19" s="280"/>
      <c r="G19" s="281"/>
      <c r="H19" s="280"/>
      <c r="I19" s="281"/>
      <c r="J19" s="280"/>
      <c r="K19" s="281"/>
      <c r="L19" s="280"/>
      <c r="M19" s="281"/>
      <c r="N19" s="280"/>
      <c r="O19" s="281"/>
      <c r="P19" s="280"/>
      <c r="Q19" s="281"/>
      <c r="R19" s="280"/>
      <c r="S19" s="281"/>
      <c r="T19" s="264"/>
      <c r="U19" s="280"/>
      <c r="V19" s="212"/>
    </row>
    <row r="20" spans="1:22" ht="15.6" customHeight="1">
      <c r="A20" s="597"/>
      <c r="B20" s="526"/>
      <c r="C20" s="355"/>
      <c r="D20" s="355" t="s">
        <v>131</v>
      </c>
      <c r="E20" s="355"/>
      <c r="F20" s="144">
        <f t="shared" ref="F20:F28" si="4">H20+J20+L20+N20+P20+R20+U20</f>
        <v>3500</v>
      </c>
      <c r="G20" s="152">
        <f t="shared" ref="G20:G28" si="5">I20+K20+M20+O20+Q20+S20+V20</f>
        <v>0</v>
      </c>
      <c r="H20" s="153"/>
      <c r="I20" s="107"/>
      <c r="J20" s="153"/>
      <c r="K20" s="107"/>
      <c r="L20" s="153"/>
      <c r="M20" s="107"/>
      <c r="N20" s="153">
        <v>850</v>
      </c>
      <c r="O20" s="19"/>
      <c r="P20" s="153">
        <v>2350</v>
      </c>
      <c r="Q20" s="19"/>
      <c r="R20" s="153">
        <v>300</v>
      </c>
      <c r="S20" s="19"/>
      <c r="T20" s="156"/>
      <c r="U20" s="157"/>
      <c r="V20" s="107"/>
    </row>
    <row r="21" spans="1:22" ht="15.6" customHeight="1">
      <c r="A21" s="597"/>
      <c r="B21" s="526"/>
      <c r="C21" s="367"/>
      <c r="D21" s="367" t="s">
        <v>338</v>
      </c>
      <c r="E21" s="367"/>
      <c r="F21" s="144">
        <f t="shared" si="4"/>
        <v>850</v>
      </c>
      <c r="G21" s="158">
        <f t="shared" si="5"/>
        <v>0</v>
      </c>
      <c r="H21" s="146"/>
      <c r="I21" s="158"/>
      <c r="J21" s="146"/>
      <c r="K21" s="158"/>
      <c r="L21" s="146"/>
      <c r="M21" s="158"/>
      <c r="N21" s="146">
        <v>200</v>
      </c>
      <c r="O21" s="19"/>
      <c r="P21" s="146">
        <v>450</v>
      </c>
      <c r="Q21" s="19"/>
      <c r="R21" s="146">
        <v>200</v>
      </c>
      <c r="S21" s="19"/>
      <c r="T21" s="149"/>
      <c r="U21" s="150"/>
      <c r="V21" s="158"/>
    </row>
    <row r="22" spans="1:22" ht="15.6" customHeight="1">
      <c r="A22" s="597"/>
      <c r="B22" s="526"/>
      <c r="C22" s="367"/>
      <c r="D22" s="367" t="s">
        <v>132</v>
      </c>
      <c r="E22" s="367"/>
      <c r="F22" s="144">
        <f t="shared" si="4"/>
        <v>1600</v>
      </c>
      <c r="G22" s="158">
        <f t="shared" si="5"/>
        <v>0</v>
      </c>
      <c r="H22" s="146"/>
      <c r="I22" s="158"/>
      <c r="J22" s="146"/>
      <c r="K22" s="158"/>
      <c r="L22" s="146"/>
      <c r="M22" s="158"/>
      <c r="N22" s="146">
        <v>300</v>
      </c>
      <c r="O22" s="19"/>
      <c r="P22" s="146">
        <v>1200</v>
      </c>
      <c r="Q22" s="19"/>
      <c r="R22" s="146">
        <v>100</v>
      </c>
      <c r="S22" s="19"/>
      <c r="T22" s="149"/>
      <c r="U22" s="150"/>
      <c r="V22" s="158"/>
    </row>
    <row r="23" spans="1:22" ht="15.6" customHeight="1">
      <c r="A23" s="597"/>
      <c r="B23" s="526"/>
      <c r="C23" s="367"/>
      <c r="D23" s="367" t="s">
        <v>133</v>
      </c>
      <c r="E23" s="367"/>
      <c r="F23" s="144">
        <f t="shared" si="4"/>
        <v>3250</v>
      </c>
      <c r="G23" s="158">
        <f t="shared" si="5"/>
        <v>0</v>
      </c>
      <c r="H23" s="146"/>
      <c r="I23" s="158"/>
      <c r="J23" s="146"/>
      <c r="K23" s="158"/>
      <c r="L23" s="146"/>
      <c r="M23" s="158"/>
      <c r="N23" s="146">
        <v>600</v>
      </c>
      <c r="O23" s="19"/>
      <c r="P23" s="146">
        <v>2350</v>
      </c>
      <c r="Q23" s="19"/>
      <c r="R23" s="146">
        <v>300</v>
      </c>
      <c r="S23" s="19"/>
      <c r="T23" s="149"/>
      <c r="U23" s="150"/>
      <c r="V23" s="158"/>
    </row>
    <row r="24" spans="1:22" ht="15.6" customHeight="1">
      <c r="A24" s="597"/>
      <c r="B24" s="526"/>
      <c r="C24" s="367"/>
      <c r="D24" s="367" t="s">
        <v>134</v>
      </c>
      <c r="E24" s="367"/>
      <c r="F24" s="144">
        <f t="shared" si="4"/>
        <v>4300</v>
      </c>
      <c r="G24" s="158">
        <f t="shared" si="5"/>
        <v>0</v>
      </c>
      <c r="H24" s="146"/>
      <c r="I24" s="158"/>
      <c r="J24" s="146"/>
      <c r="K24" s="158"/>
      <c r="L24" s="146"/>
      <c r="M24" s="158"/>
      <c r="N24" s="146">
        <v>850</v>
      </c>
      <c r="O24" s="19"/>
      <c r="P24" s="146">
        <v>3100</v>
      </c>
      <c r="Q24" s="19"/>
      <c r="R24" s="146">
        <v>350</v>
      </c>
      <c r="S24" s="19"/>
      <c r="T24" s="149"/>
      <c r="U24" s="150"/>
      <c r="V24" s="158"/>
    </row>
    <row r="25" spans="1:22" ht="15.6" customHeight="1">
      <c r="A25" s="597"/>
      <c r="B25" s="526"/>
      <c r="C25" s="367"/>
      <c r="D25" s="367" t="s">
        <v>135</v>
      </c>
      <c r="E25" s="367"/>
      <c r="F25" s="144">
        <f t="shared" si="4"/>
        <v>2500</v>
      </c>
      <c r="G25" s="158">
        <f t="shared" si="5"/>
        <v>0</v>
      </c>
      <c r="H25" s="146"/>
      <c r="I25" s="158"/>
      <c r="J25" s="146"/>
      <c r="K25" s="158"/>
      <c r="L25" s="146"/>
      <c r="M25" s="158"/>
      <c r="N25" s="146">
        <v>450</v>
      </c>
      <c r="O25" s="19"/>
      <c r="P25" s="146">
        <v>2050</v>
      </c>
      <c r="Q25" s="19"/>
      <c r="R25" s="146"/>
      <c r="S25" s="158"/>
      <c r="T25" s="149"/>
      <c r="U25" s="150"/>
      <c r="V25" s="158"/>
    </row>
    <row r="26" spans="1:22" ht="15.6" customHeight="1">
      <c r="A26" s="597"/>
      <c r="B26" s="526"/>
      <c r="C26" s="367"/>
      <c r="D26" s="367" t="s">
        <v>136</v>
      </c>
      <c r="E26" s="367"/>
      <c r="F26" s="144">
        <f t="shared" si="4"/>
        <v>3150</v>
      </c>
      <c r="G26" s="158">
        <f t="shared" si="5"/>
        <v>0</v>
      </c>
      <c r="H26" s="146"/>
      <c r="I26" s="158"/>
      <c r="J26" s="146"/>
      <c r="K26" s="158"/>
      <c r="L26" s="146"/>
      <c r="M26" s="158"/>
      <c r="N26" s="146">
        <v>800</v>
      </c>
      <c r="O26" s="19"/>
      <c r="P26" s="146">
        <v>2250</v>
      </c>
      <c r="Q26" s="19"/>
      <c r="R26" s="146">
        <v>100</v>
      </c>
      <c r="S26" s="19"/>
      <c r="T26" s="149"/>
      <c r="U26" s="150"/>
      <c r="V26" s="158"/>
    </row>
    <row r="27" spans="1:22" ht="15.6" customHeight="1">
      <c r="A27" s="597"/>
      <c r="B27" s="526"/>
      <c r="C27" s="367"/>
      <c r="D27" s="367" t="s">
        <v>137</v>
      </c>
      <c r="E27" s="367"/>
      <c r="F27" s="144">
        <f t="shared" si="4"/>
        <v>3300</v>
      </c>
      <c r="G27" s="158">
        <f t="shared" si="5"/>
        <v>0</v>
      </c>
      <c r="H27" s="146"/>
      <c r="I27" s="158"/>
      <c r="J27" s="146"/>
      <c r="K27" s="158"/>
      <c r="L27" s="146"/>
      <c r="M27" s="158"/>
      <c r="N27" s="146">
        <v>450</v>
      </c>
      <c r="O27" s="19"/>
      <c r="P27" s="146">
        <v>2650</v>
      </c>
      <c r="Q27" s="19"/>
      <c r="R27" s="146">
        <v>200</v>
      </c>
      <c r="S27" s="19"/>
      <c r="T27" s="149"/>
      <c r="U27" s="150"/>
      <c r="V27" s="158"/>
    </row>
    <row r="28" spans="1:22" ht="15.6" customHeight="1">
      <c r="A28" s="597"/>
      <c r="B28" s="526"/>
      <c r="C28" s="367"/>
      <c r="D28" s="366" t="s">
        <v>519</v>
      </c>
      <c r="E28" s="367"/>
      <c r="F28" s="282">
        <f t="shared" si="4"/>
        <v>1900</v>
      </c>
      <c r="G28" s="283">
        <f t="shared" si="5"/>
        <v>0</v>
      </c>
      <c r="H28" s="284"/>
      <c r="I28" s="283"/>
      <c r="J28" s="284"/>
      <c r="K28" s="283"/>
      <c r="L28" s="284">
        <v>1600</v>
      </c>
      <c r="M28" s="88"/>
      <c r="N28" s="284"/>
      <c r="O28" s="283"/>
      <c r="P28" s="284">
        <v>250</v>
      </c>
      <c r="Q28" s="88"/>
      <c r="R28" s="284"/>
      <c r="S28" s="283"/>
      <c r="T28" s="285" t="s">
        <v>89</v>
      </c>
      <c r="U28" s="286">
        <v>50</v>
      </c>
      <c r="V28" s="88"/>
    </row>
    <row r="29" spans="1:22" ht="15" customHeight="1">
      <c r="A29" s="597"/>
      <c r="B29" s="526"/>
      <c r="C29" s="367"/>
      <c r="D29" s="367" t="s">
        <v>243</v>
      </c>
      <c r="E29" s="367"/>
      <c r="F29" s="282">
        <f>H29+J29+L29+N29+P29+R29+U29</f>
        <v>1150</v>
      </c>
      <c r="G29" s="287">
        <f>I29+K29+M29+O29+Q29+S29+V29</f>
        <v>0</v>
      </c>
      <c r="H29" s="284"/>
      <c r="I29" s="287"/>
      <c r="J29" s="284"/>
      <c r="K29" s="287"/>
      <c r="L29" s="284">
        <v>850</v>
      </c>
      <c r="M29" s="89"/>
      <c r="N29" s="284"/>
      <c r="O29" s="287"/>
      <c r="P29" s="284">
        <v>200</v>
      </c>
      <c r="Q29" s="89"/>
      <c r="R29" s="284"/>
      <c r="S29" s="283"/>
      <c r="T29" s="285" t="s">
        <v>89</v>
      </c>
      <c r="U29" s="286">
        <v>100</v>
      </c>
      <c r="V29" s="88"/>
    </row>
    <row r="30" spans="1:22" ht="15.6" customHeight="1">
      <c r="A30" s="597"/>
      <c r="B30" s="526"/>
      <c r="C30" s="387"/>
      <c r="D30" s="656" t="s">
        <v>429</v>
      </c>
      <c r="E30" s="442"/>
      <c r="F30" s="658">
        <f>H30+J30+L30+N30+P30+R30+U30+U31</f>
        <v>1500</v>
      </c>
      <c r="G30" s="660">
        <f>I30+K30+M30+O30+Q30+S30+V30+V31</f>
        <v>0</v>
      </c>
      <c r="H30" s="641"/>
      <c r="I30" s="643"/>
      <c r="J30" s="641"/>
      <c r="K30" s="643"/>
      <c r="L30" s="641">
        <v>1050</v>
      </c>
      <c r="M30" s="639"/>
      <c r="N30" s="641"/>
      <c r="O30" s="643"/>
      <c r="P30" s="641">
        <v>200</v>
      </c>
      <c r="Q30" s="639"/>
      <c r="R30" s="641">
        <v>150</v>
      </c>
      <c r="S30" s="639"/>
      <c r="T30" s="285" t="s">
        <v>89</v>
      </c>
      <c r="U30" s="286">
        <v>50</v>
      </c>
      <c r="V30" s="88"/>
    </row>
    <row r="31" spans="1:22" ht="15.6" customHeight="1">
      <c r="A31" s="597"/>
      <c r="B31" s="526"/>
      <c r="C31" s="371"/>
      <c r="D31" s="657"/>
      <c r="E31" s="443"/>
      <c r="F31" s="659"/>
      <c r="G31" s="661"/>
      <c r="H31" s="642"/>
      <c r="I31" s="644"/>
      <c r="J31" s="642"/>
      <c r="K31" s="644"/>
      <c r="L31" s="642"/>
      <c r="M31" s="640"/>
      <c r="N31" s="642"/>
      <c r="O31" s="644"/>
      <c r="P31" s="642"/>
      <c r="Q31" s="640"/>
      <c r="R31" s="642"/>
      <c r="S31" s="640"/>
      <c r="T31" s="285" t="s">
        <v>88</v>
      </c>
      <c r="U31" s="286">
        <v>50</v>
      </c>
      <c r="V31" s="88"/>
    </row>
    <row r="32" spans="1:22" ht="16.5" customHeight="1">
      <c r="A32" s="597"/>
      <c r="B32" s="526"/>
      <c r="C32" s="367"/>
      <c r="D32" s="367" t="s">
        <v>362</v>
      </c>
      <c r="E32" s="367"/>
      <c r="F32" s="144">
        <f>H32+J32+L32+N32+P32+R32+U32</f>
        <v>1050</v>
      </c>
      <c r="G32" s="126">
        <f>I32+K32+M32+O32+Q32+S32+V32</f>
        <v>0</v>
      </c>
      <c r="H32" s="146"/>
      <c r="I32" s="126"/>
      <c r="J32" s="146"/>
      <c r="K32" s="126"/>
      <c r="L32" s="146">
        <v>800</v>
      </c>
      <c r="M32" s="23"/>
      <c r="N32" s="146"/>
      <c r="O32" s="126"/>
      <c r="P32" s="146">
        <v>200</v>
      </c>
      <c r="Q32" s="23"/>
      <c r="R32" s="284"/>
      <c r="S32" s="158"/>
      <c r="T32" s="149" t="s">
        <v>89</v>
      </c>
      <c r="U32" s="150">
        <v>50</v>
      </c>
      <c r="V32" s="19"/>
    </row>
    <row r="33" spans="1:22" ht="15.6" customHeight="1">
      <c r="A33" s="597"/>
      <c r="B33" s="526"/>
      <c r="C33" s="387"/>
      <c r="D33" s="650" t="s">
        <v>416</v>
      </c>
      <c r="E33" s="442"/>
      <c r="F33" s="652">
        <f>U33+U34</f>
        <v>750</v>
      </c>
      <c r="G33" s="654">
        <f>V33+V34</f>
        <v>0</v>
      </c>
      <c r="H33" s="289"/>
      <c r="I33" s="159"/>
      <c r="J33" s="289"/>
      <c r="K33" s="159"/>
      <c r="L33" s="289"/>
      <c r="M33" s="159"/>
      <c r="N33" s="289"/>
      <c r="O33" s="159"/>
      <c r="P33" s="289"/>
      <c r="Q33" s="159"/>
      <c r="R33" s="289"/>
      <c r="S33" s="159"/>
      <c r="T33" s="211" t="s">
        <v>112</v>
      </c>
      <c r="U33" s="290">
        <v>500</v>
      </c>
      <c r="V33" s="19"/>
    </row>
    <row r="34" spans="1:22" ht="15.6" customHeight="1">
      <c r="A34" s="597"/>
      <c r="B34" s="526"/>
      <c r="C34" s="371"/>
      <c r="D34" s="651"/>
      <c r="E34" s="443"/>
      <c r="F34" s="653"/>
      <c r="G34" s="655"/>
      <c r="H34" s="153"/>
      <c r="I34" s="152"/>
      <c r="J34" s="153"/>
      <c r="K34" s="152"/>
      <c r="L34" s="153"/>
      <c r="M34" s="152"/>
      <c r="N34" s="153"/>
      <c r="O34" s="152"/>
      <c r="P34" s="153"/>
      <c r="Q34" s="152"/>
      <c r="R34" s="153"/>
      <c r="S34" s="152"/>
      <c r="T34" s="195" t="s">
        <v>88</v>
      </c>
      <c r="U34" s="150">
        <v>250</v>
      </c>
      <c r="V34" s="19"/>
    </row>
    <row r="35" spans="1:22" ht="15.6" customHeight="1">
      <c r="A35" s="597"/>
      <c r="B35" s="526"/>
      <c r="C35" s="357"/>
      <c r="D35" s="357" t="s">
        <v>146</v>
      </c>
      <c r="E35" s="357"/>
      <c r="F35" s="204">
        <f>H35+J35+L35+N35+P35+R35+U35</f>
        <v>100</v>
      </c>
      <c r="G35" s="212">
        <f>I35+K35+M35+O35+Q35+S35+V35</f>
        <v>0</v>
      </c>
      <c r="H35" s="179"/>
      <c r="I35" s="212"/>
      <c r="J35" s="179"/>
      <c r="K35" s="212"/>
      <c r="L35" s="179">
        <v>50</v>
      </c>
      <c r="M35" s="25"/>
      <c r="N35" s="179"/>
      <c r="O35" s="212"/>
      <c r="P35" s="179">
        <v>50</v>
      </c>
      <c r="Q35" s="25"/>
      <c r="R35" s="179"/>
      <c r="S35" s="212"/>
      <c r="T35" s="180"/>
      <c r="U35" s="181"/>
      <c r="V35" s="212"/>
    </row>
    <row r="36" spans="1:22" ht="15.6" customHeight="1">
      <c r="A36" s="598"/>
      <c r="B36" s="527"/>
      <c r="C36" s="357"/>
      <c r="D36" s="444" t="s">
        <v>323</v>
      </c>
      <c r="E36" s="357"/>
      <c r="F36" s="204">
        <f>SUM(F20:F35)</f>
        <v>28900</v>
      </c>
      <c r="G36" s="291">
        <f>SUM(G20:G35)</f>
        <v>0</v>
      </c>
      <c r="H36" s="181">
        <f t="shared" ref="H36:S36" si="6">SUM(H20:H35)</f>
        <v>0</v>
      </c>
      <c r="I36" s="292">
        <f t="shared" si="6"/>
        <v>0</v>
      </c>
      <c r="J36" s="179">
        <f t="shared" si="6"/>
        <v>0</v>
      </c>
      <c r="K36" s="291">
        <f t="shared" si="6"/>
        <v>0</v>
      </c>
      <c r="L36" s="181">
        <f>SUM(L20:L35)</f>
        <v>4350</v>
      </c>
      <c r="M36" s="292">
        <f t="shared" si="6"/>
        <v>0</v>
      </c>
      <c r="N36" s="179">
        <f>SUM(N20:N35)</f>
        <v>4500</v>
      </c>
      <c r="O36" s="291">
        <f t="shared" si="6"/>
        <v>0</v>
      </c>
      <c r="P36" s="181">
        <f>SUM(P20:P35)</f>
        <v>17300</v>
      </c>
      <c r="Q36" s="292">
        <f t="shared" si="6"/>
        <v>0</v>
      </c>
      <c r="R36" s="179">
        <f>SUM(R20:R35)</f>
        <v>1700</v>
      </c>
      <c r="S36" s="291">
        <f t="shared" si="6"/>
        <v>0</v>
      </c>
      <c r="T36" s="280"/>
      <c r="U36" s="181">
        <f>SUM(U20:U35)</f>
        <v>1050</v>
      </c>
      <c r="V36" s="291">
        <f>SUM(V20:V35)</f>
        <v>0</v>
      </c>
    </row>
    <row r="37" spans="1:22" ht="13.5" customHeight="1">
      <c r="A37" s="391" t="s">
        <v>173</v>
      </c>
      <c r="F37" s="185"/>
      <c r="H37" s="185"/>
      <c r="J37" s="364" t="s">
        <v>367</v>
      </c>
      <c r="L37" s="185"/>
      <c r="M37" s="183"/>
      <c r="N37" s="364" t="s">
        <v>520</v>
      </c>
      <c r="P37" s="185"/>
      <c r="R37" s="364"/>
      <c r="U37" s="185"/>
      <c r="V37" s="187"/>
    </row>
    <row r="38" spans="1:22">
      <c r="F38" s="185"/>
      <c r="H38" s="185"/>
      <c r="J38" s="364"/>
      <c r="L38" s="185"/>
      <c r="N38" s="185"/>
      <c r="P38" s="185"/>
      <c r="R38" s="185"/>
      <c r="U38" s="185"/>
      <c r="V38" s="187"/>
    </row>
    <row r="39" spans="1:22">
      <c r="F39" s="185"/>
      <c r="H39" s="185"/>
      <c r="J39" s="185"/>
      <c r="L39" s="185"/>
      <c r="N39" s="185"/>
      <c r="P39" s="185"/>
      <c r="R39" s="185"/>
      <c r="U39" s="185"/>
    </row>
  </sheetData>
  <sheetProtection algorithmName="SHA-512" hashValue="TDmOjwGjd3rF9uEFqYV0E5Pw2TNQd6zTW2GSHgGLZVBbbBOY9+STLXwwoN74foP1xBMr/+IFbLi8TTeWT368pg==" saltValue="pUsXJBe7qeYzRon+Qu/iGw==" spinCount="100000" sheet="1" objects="1" scenarios="1" selectLockedCells="1"/>
  <mergeCells count="42">
    <mergeCell ref="A6:B36"/>
    <mergeCell ref="D33:D34"/>
    <mergeCell ref="F33:F34"/>
    <mergeCell ref="G33:G34"/>
    <mergeCell ref="D30:D31"/>
    <mergeCell ref="F30:F31"/>
    <mergeCell ref="G30:G31"/>
    <mergeCell ref="A2:B2"/>
    <mergeCell ref="T4:V4"/>
    <mergeCell ref="A4:B5"/>
    <mergeCell ref="C4:E5"/>
    <mergeCell ref="F4:G5"/>
    <mergeCell ref="P4:Q4"/>
    <mergeCell ref="T5:U5"/>
    <mergeCell ref="H4:I4"/>
    <mergeCell ref="J4:K4"/>
    <mergeCell ref="R4:S4"/>
    <mergeCell ref="L4:M4"/>
    <mergeCell ref="N4:O4"/>
    <mergeCell ref="S1:V1"/>
    <mergeCell ref="F1:H1"/>
    <mergeCell ref="M1:N1"/>
    <mergeCell ref="C2:H3"/>
    <mergeCell ref="I2:K3"/>
    <mergeCell ref="L2:N3"/>
    <mergeCell ref="I1:K1"/>
    <mergeCell ref="O2:O3"/>
    <mergeCell ref="S2:V3"/>
    <mergeCell ref="Q2:R2"/>
    <mergeCell ref="Q3:R3"/>
    <mergeCell ref="S30:S31"/>
    <mergeCell ref="H30:H31"/>
    <mergeCell ref="I30:I31"/>
    <mergeCell ref="J30:J31"/>
    <mergeCell ref="K30:K31"/>
    <mergeCell ref="L30:L31"/>
    <mergeCell ref="M30:M31"/>
    <mergeCell ref="N30:N31"/>
    <mergeCell ref="O30:O31"/>
    <mergeCell ref="P30:P31"/>
    <mergeCell ref="Q30:Q31"/>
    <mergeCell ref="R30:R31"/>
  </mergeCells>
  <phoneticPr fontId="2"/>
  <conditionalFormatting sqref="I6:I17 K6:K17 V6:V17">
    <cfRule type="expression" dxfId="15" priority="5" stopIfTrue="1">
      <formula>H6&lt;I6</formula>
    </cfRule>
  </conditionalFormatting>
  <conditionalFormatting sqref="I21:I29 K21:K29 V21:V36 I32:I36 K32:K36 M32:M36 O32:O36 Q32:Q36 S32:S36 I38 K38 O38 Q38 S38 V38:V39">
    <cfRule type="expression" dxfId="14" priority="6" stopIfTrue="1">
      <formula>H21&lt;I21</formula>
    </cfRule>
  </conditionalFormatting>
  <conditionalFormatting sqref="M21:M30">
    <cfRule type="expression" dxfId="13" priority="2" stopIfTrue="1">
      <formula>L21&lt;M21</formula>
    </cfRule>
  </conditionalFormatting>
  <conditionalFormatting sqref="M38">
    <cfRule type="expression" dxfId="12" priority="7" stopIfTrue="1">
      <formula>J38&lt;M38</formula>
    </cfRule>
  </conditionalFormatting>
  <conditionalFormatting sqref="O20:O29">
    <cfRule type="expression" dxfId="11" priority="4" stopIfTrue="1">
      <formula>N20&lt;O20</formula>
    </cfRule>
  </conditionalFormatting>
  <conditionalFormatting sqref="Q20:Q30 S20:S30">
    <cfRule type="expression" dxfId="10" priority="1" stopIfTrue="1">
      <formula>P20&lt;Q20</formula>
    </cfRule>
  </conditionalFormatting>
  <dataValidations count="1">
    <dataValidation imeMode="off" allowBlank="1" showInputMessage="1" showErrorMessage="1" sqref="I6:I18 V30:V36 K6:K18 S32:S36 M32:M36 Q32:Q36 Q20:Q30 S20:S30 M28:M30 O20:O36 G6:G36" xr:uid="{4AF4E9E0-F858-4598-8EF2-8A9F2F240630}"/>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5166A-96AA-4F0F-A94B-E6172A009E9A}">
  <dimension ref="A1:IV48"/>
  <sheetViews>
    <sheetView showGridLines="0" showZeros="0" zoomScaleNormal="100" zoomScaleSheetLayoutView="100" workbookViewId="0">
      <selection activeCell="V39" sqref="V39"/>
    </sheetView>
  </sheetViews>
  <sheetFormatPr defaultRowHeight="14.25"/>
  <cols>
    <col min="1" max="1" width="3.625" style="14" customWidth="1"/>
    <col min="2" max="2" width="7.125" style="14" customWidth="1"/>
    <col min="3" max="3" width="0.375" style="14" customWidth="1"/>
    <col min="4" max="4" width="10.375" style="14" customWidth="1"/>
    <col min="5" max="5" width="0.375" style="14" customWidth="1"/>
    <col min="6" max="6" width="7.5" style="188" customWidth="1"/>
    <col min="7" max="7" width="8.625" style="184" customWidth="1"/>
    <col min="8" max="8" width="6.75" style="188" customWidth="1"/>
    <col min="9" max="9" width="8.375" style="184" customWidth="1"/>
    <col min="10" max="10" width="6.75" style="188" customWidth="1"/>
    <col min="11" max="11" width="8.375" style="184" customWidth="1"/>
    <col min="12" max="12" width="6.75" style="188" customWidth="1"/>
    <col min="13" max="13" width="8.375" style="184" customWidth="1"/>
    <col min="14" max="14" width="6.75" style="188" customWidth="1"/>
    <col min="15" max="15" width="8.375" style="184" customWidth="1"/>
    <col min="16" max="16" width="6.75" style="188" customWidth="1"/>
    <col min="17" max="17" width="8.375" style="184" customWidth="1"/>
    <col min="18" max="18" width="6.75" style="188" customWidth="1"/>
    <col min="19" max="19" width="8.375" style="184" customWidth="1"/>
    <col min="20" max="20" width="3.875" style="123" customWidth="1"/>
    <col min="21" max="21" width="6.125" style="188" customWidth="1"/>
    <col min="22" max="22" width="7.125" style="184" customWidth="1"/>
    <col min="23" max="16384" width="9" style="14"/>
  </cols>
  <sheetData>
    <row r="1" spans="1:22" ht="13.5" customHeight="1">
      <c r="A1" s="14" t="s">
        <v>21</v>
      </c>
      <c r="C1" s="342"/>
      <c r="D1" s="343" t="s">
        <v>3</v>
      </c>
      <c r="E1" s="343"/>
      <c r="F1" s="584">
        <f>郡山市１!F1</f>
        <v>0</v>
      </c>
      <c r="G1" s="566"/>
      <c r="H1" s="567"/>
      <c r="I1" s="590" t="s">
        <v>4</v>
      </c>
      <c r="J1" s="591"/>
      <c r="K1" s="592"/>
      <c r="L1" s="94" t="s">
        <v>76</v>
      </c>
      <c r="M1" s="568">
        <f>郡山市１!M1</f>
        <v>0</v>
      </c>
      <c r="N1" s="569"/>
      <c r="O1" s="97" t="s">
        <v>1</v>
      </c>
      <c r="P1" s="98" t="s">
        <v>6</v>
      </c>
      <c r="Q1" s="99"/>
      <c r="R1" s="192"/>
      <c r="S1" s="562" t="s">
        <v>77</v>
      </c>
      <c r="T1" s="563"/>
      <c r="U1" s="563"/>
      <c r="V1" s="564"/>
    </row>
    <row r="2" spans="1:22" ht="15.75" customHeight="1">
      <c r="A2" s="570">
        <f>郡山市１!A2</f>
        <v>46266</v>
      </c>
      <c r="B2" s="571"/>
      <c r="C2" s="572">
        <f>郡山市１!C2</f>
        <v>0</v>
      </c>
      <c r="D2" s="585"/>
      <c r="E2" s="585"/>
      <c r="F2" s="585"/>
      <c r="G2" s="585"/>
      <c r="H2" s="586"/>
      <c r="I2" s="578">
        <f>郡山市１!I2</f>
        <v>0</v>
      </c>
      <c r="J2" s="579"/>
      <c r="K2" s="580"/>
      <c r="L2" s="546">
        <f>郡山市１!L2</f>
        <v>0</v>
      </c>
      <c r="M2" s="547"/>
      <c r="N2" s="548"/>
      <c r="O2" s="534">
        <f>郡山市１!O2</f>
        <v>0</v>
      </c>
      <c r="P2" s="101"/>
      <c r="Q2" s="53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537"/>
      <c r="S2" s="540">
        <f>郡山市１!S2</f>
        <v>0</v>
      </c>
      <c r="T2" s="541"/>
      <c r="U2" s="541"/>
      <c r="V2" s="542"/>
    </row>
    <row r="3" spans="1:22" ht="15.75" customHeight="1">
      <c r="C3" s="587"/>
      <c r="D3" s="588"/>
      <c r="E3" s="588"/>
      <c r="F3" s="588"/>
      <c r="G3" s="588"/>
      <c r="H3" s="589"/>
      <c r="I3" s="581"/>
      <c r="J3" s="582"/>
      <c r="K3" s="583"/>
      <c r="L3" s="549"/>
      <c r="M3" s="550"/>
      <c r="N3" s="551"/>
      <c r="O3" s="535"/>
      <c r="P3" s="102" t="s">
        <v>7</v>
      </c>
      <c r="Q3" s="538">
        <f>G17+G32+G40</f>
        <v>0</v>
      </c>
      <c r="R3" s="539"/>
      <c r="S3" s="543"/>
      <c r="T3" s="544"/>
      <c r="U3" s="544"/>
      <c r="V3" s="545"/>
    </row>
    <row r="4" spans="1:22" s="345" customFormat="1" ht="15.75" customHeight="1">
      <c r="A4" s="530" t="s">
        <v>279</v>
      </c>
      <c r="B4" s="531"/>
      <c r="C4" s="530" t="s">
        <v>280</v>
      </c>
      <c r="D4" s="553"/>
      <c r="E4" s="554"/>
      <c r="F4" s="557" t="s">
        <v>281</v>
      </c>
      <c r="G4" s="531"/>
      <c r="H4" s="528" t="s">
        <v>282</v>
      </c>
      <c r="I4" s="529"/>
      <c r="J4" s="528" t="s">
        <v>232</v>
      </c>
      <c r="K4" s="529"/>
      <c r="L4" s="528" t="s">
        <v>283</v>
      </c>
      <c r="M4" s="529"/>
      <c r="N4" s="528" t="s">
        <v>284</v>
      </c>
      <c r="O4" s="529"/>
      <c r="P4" s="528" t="s">
        <v>233</v>
      </c>
      <c r="Q4" s="529"/>
      <c r="R4" s="528" t="s">
        <v>285</v>
      </c>
      <c r="S4" s="529"/>
      <c r="T4" s="528" t="s">
        <v>286</v>
      </c>
      <c r="U4" s="559"/>
      <c r="V4" s="529"/>
    </row>
    <row r="5" spans="1:22" ht="13.5" customHeight="1">
      <c r="A5" s="532"/>
      <c r="B5" s="533"/>
      <c r="C5" s="532"/>
      <c r="D5" s="555"/>
      <c r="E5" s="556"/>
      <c r="F5" s="558"/>
      <c r="G5" s="533"/>
      <c r="H5" s="103" t="s">
        <v>248</v>
      </c>
      <c r="I5" s="104" t="s">
        <v>287</v>
      </c>
      <c r="J5" s="103" t="s">
        <v>248</v>
      </c>
      <c r="K5" s="104" t="s">
        <v>287</v>
      </c>
      <c r="L5" s="103" t="s">
        <v>248</v>
      </c>
      <c r="M5" s="104" t="s">
        <v>287</v>
      </c>
      <c r="N5" s="103" t="s">
        <v>248</v>
      </c>
      <c r="O5" s="104" t="s">
        <v>287</v>
      </c>
      <c r="P5" s="103" t="s">
        <v>248</v>
      </c>
      <c r="Q5" s="104" t="s">
        <v>287</v>
      </c>
      <c r="R5" s="103" t="s">
        <v>248</v>
      </c>
      <c r="S5" s="104" t="s">
        <v>287</v>
      </c>
      <c r="T5" s="560" t="s">
        <v>248</v>
      </c>
      <c r="U5" s="561"/>
      <c r="V5" s="105" t="s">
        <v>287</v>
      </c>
    </row>
    <row r="6" spans="1:22" ht="15" customHeight="1">
      <c r="A6" s="599" t="s">
        <v>322</v>
      </c>
      <c r="B6" s="612" t="s">
        <v>324</v>
      </c>
      <c r="C6" s="368"/>
      <c r="D6" s="347" t="s">
        <v>147</v>
      </c>
      <c r="E6" s="347"/>
      <c r="F6" s="106">
        <f>H6+J6+L6+N6+P6+R6+U6</f>
        <v>2900</v>
      </c>
      <c r="G6" s="107">
        <f>I6+K6+M6+O6+Q6+S6+V6</f>
        <v>0</v>
      </c>
      <c r="H6" s="108">
        <v>150</v>
      </c>
      <c r="I6" s="18"/>
      <c r="J6" s="108">
        <v>2550</v>
      </c>
      <c r="K6" s="18"/>
      <c r="L6" s="108"/>
      <c r="M6" s="107"/>
      <c r="N6" s="108"/>
      <c r="O6" s="107"/>
      <c r="P6" s="108"/>
      <c r="Q6" s="107"/>
      <c r="R6" s="108">
        <v>150</v>
      </c>
      <c r="S6" s="18"/>
      <c r="T6" s="219" t="s">
        <v>112</v>
      </c>
      <c r="U6" s="112">
        <v>50</v>
      </c>
      <c r="V6" s="18"/>
    </row>
    <row r="7" spans="1:22" ht="15" customHeight="1">
      <c r="A7" s="674"/>
      <c r="B7" s="613"/>
      <c r="C7" s="360"/>
      <c r="D7" s="367" t="s">
        <v>424</v>
      </c>
      <c r="E7" s="367"/>
      <c r="F7" s="144">
        <f>H7+J7+L7+N7+P7+R7+U7</f>
        <v>2250</v>
      </c>
      <c r="G7" s="158">
        <f>I7+K7+M7+O7+Q7+S7+V7</f>
        <v>0</v>
      </c>
      <c r="H7" s="146"/>
      <c r="I7" s="158"/>
      <c r="J7" s="146"/>
      <c r="K7" s="158"/>
      <c r="L7" s="146">
        <v>200</v>
      </c>
      <c r="M7" s="19"/>
      <c r="N7" s="146">
        <v>200</v>
      </c>
      <c r="O7" s="19"/>
      <c r="P7" s="146">
        <v>1850</v>
      </c>
      <c r="Q7" s="19"/>
      <c r="R7" s="146"/>
      <c r="S7" s="158"/>
      <c r="T7" s="196"/>
      <c r="U7" s="150">
        <v>0</v>
      </c>
      <c r="V7" s="158"/>
    </row>
    <row r="8" spans="1:22" ht="15" customHeight="1">
      <c r="A8" s="674"/>
      <c r="B8" s="671" t="s">
        <v>234</v>
      </c>
      <c r="C8" s="387"/>
      <c r="D8" s="672" t="s">
        <v>255</v>
      </c>
      <c r="E8" s="350"/>
      <c r="F8" s="652">
        <f>H8+J8+L8+N8+P8+R8+U8+U9</f>
        <v>3400</v>
      </c>
      <c r="G8" s="676">
        <f>I8+K8+M8+O8+Q8+S8+V8+V9</f>
        <v>0</v>
      </c>
      <c r="H8" s="678">
        <v>100</v>
      </c>
      <c r="I8" s="663"/>
      <c r="J8" s="678">
        <v>3050</v>
      </c>
      <c r="K8" s="663"/>
      <c r="L8" s="678"/>
      <c r="M8" s="676"/>
      <c r="N8" s="678"/>
      <c r="O8" s="676"/>
      <c r="P8" s="678"/>
      <c r="Q8" s="676"/>
      <c r="R8" s="678">
        <v>150</v>
      </c>
      <c r="S8" s="663"/>
      <c r="T8" s="196" t="s">
        <v>89</v>
      </c>
      <c r="U8" s="150">
        <v>50</v>
      </c>
      <c r="V8" s="19"/>
    </row>
    <row r="9" spans="1:22" ht="15" customHeight="1">
      <c r="A9" s="674"/>
      <c r="B9" s="671"/>
      <c r="C9" s="371"/>
      <c r="D9" s="673"/>
      <c r="E9" s="443"/>
      <c r="F9" s="653"/>
      <c r="G9" s="677"/>
      <c r="H9" s="679"/>
      <c r="I9" s="664"/>
      <c r="J9" s="679"/>
      <c r="K9" s="664"/>
      <c r="L9" s="679"/>
      <c r="M9" s="677"/>
      <c r="N9" s="679"/>
      <c r="O9" s="677"/>
      <c r="P9" s="679"/>
      <c r="Q9" s="677"/>
      <c r="R9" s="679"/>
      <c r="S9" s="664"/>
      <c r="T9" s="196" t="s">
        <v>88</v>
      </c>
      <c r="U9" s="150">
        <v>50</v>
      </c>
      <c r="V9" s="19"/>
    </row>
    <row r="10" spans="1:22" ht="15" customHeight="1">
      <c r="A10" s="674"/>
      <c r="B10" s="665"/>
      <c r="C10" s="360"/>
      <c r="D10" s="383" t="s">
        <v>335</v>
      </c>
      <c r="E10" s="367"/>
      <c r="F10" s="144">
        <f t="shared" ref="F10:G16" si="0">H10+J10+L10+N10+P10+R10+U10</f>
        <v>2250</v>
      </c>
      <c r="G10" s="158">
        <f t="shared" si="0"/>
        <v>0</v>
      </c>
      <c r="H10" s="146"/>
      <c r="I10" s="158"/>
      <c r="J10" s="146"/>
      <c r="K10" s="158"/>
      <c r="L10" s="146"/>
      <c r="M10" s="158"/>
      <c r="N10" s="146">
        <v>500</v>
      </c>
      <c r="O10" s="19"/>
      <c r="P10" s="146">
        <v>1750</v>
      </c>
      <c r="Q10" s="19"/>
      <c r="R10" s="146"/>
      <c r="S10" s="158"/>
      <c r="T10" s="196"/>
      <c r="U10" s="150"/>
      <c r="V10" s="158"/>
    </row>
    <row r="11" spans="1:22" ht="15" customHeight="1">
      <c r="A11" s="674"/>
      <c r="B11" s="618" t="s">
        <v>325</v>
      </c>
      <c r="C11" s="360"/>
      <c r="D11" s="367" t="s">
        <v>507</v>
      </c>
      <c r="E11" s="367"/>
      <c r="F11" s="144">
        <f t="shared" si="0"/>
        <v>2350</v>
      </c>
      <c r="G11" s="158">
        <f t="shared" si="0"/>
        <v>0</v>
      </c>
      <c r="H11" s="146">
        <v>50</v>
      </c>
      <c r="I11" s="19"/>
      <c r="J11" s="146">
        <v>1950</v>
      </c>
      <c r="K11" s="19"/>
      <c r="L11" s="146">
        <v>250</v>
      </c>
      <c r="M11" s="19"/>
      <c r="N11" s="146"/>
      <c r="O11" s="158"/>
      <c r="P11" s="146"/>
      <c r="Q11" s="158"/>
      <c r="R11" s="146">
        <v>100</v>
      </c>
      <c r="S11" s="19"/>
      <c r="T11" s="196"/>
      <c r="U11" s="150"/>
      <c r="V11" s="158"/>
    </row>
    <row r="12" spans="1:22" ht="15" customHeight="1">
      <c r="A12" s="674"/>
      <c r="B12" s="613"/>
      <c r="C12" s="360"/>
      <c r="D12" s="383" t="s">
        <v>376</v>
      </c>
      <c r="E12" s="367"/>
      <c r="F12" s="144">
        <f t="shared" si="0"/>
        <v>900</v>
      </c>
      <c r="G12" s="158">
        <f t="shared" si="0"/>
        <v>0</v>
      </c>
      <c r="H12" s="146"/>
      <c r="I12" s="158"/>
      <c r="J12" s="146"/>
      <c r="K12" s="158"/>
      <c r="L12" s="146"/>
      <c r="M12" s="158"/>
      <c r="N12" s="146">
        <v>100</v>
      </c>
      <c r="O12" s="19"/>
      <c r="P12" s="146">
        <v>800</v>
      </c>
      <c r="Q12" s="19"/>
      <c r="R12" s="146"/>
      <c r="S12" s="158"/>
      <c r="T12" s="196"/>
      <c r="U12" s="150"/>
      <c r="V12" s="158"/>
    </row>
    <row r="13" spans="1:22" ht="15" customHeight="1">
      <c r="A13" s="674"/>
      <c r="B13" s="621" t="s">
        <v>336</v>
      </c>
      <c r="C13" s="360"/>
      <c r="D13" s="367" t="s">
        <v>496</v>
      </c>
      <c r="E13" s="367"/>
      <c r="F13" s="144">
        <f t="shared" si="0"/>
        <v>1000</v>
      </c>
      <c r="G13" s="158">
        <f t="shared" si="0"/>
        <v>0</v>
      </c>
      <c r="H13" s="146">
        <v>50</v>
      </c>
      <c r="I13" s="19"/>
      <c r="J13" s="146">
        <v>900</v>
      </c>
      <c r="K13" s="19"/>
      <c r="L13" s="146"/>
      <c r="M13" s="158"/>
      <c r="N13" s="146"/>
      <c r="O13" s="158"/>
      <c r="P13" s="146"/>
      <c r="Q13" s="158"/>
      <c r="R13" s="146">
        <v>50</v>
      </c>
      <c r="S13" s="19"/>
      <c r="T13" s="149"/>
      <c r="U13" s="150"/>
      <c r="V13" s="158"/>
    </row>
    <row r="14" spans="1:22" ht="15" customHeight="1">
      <c r="A14" s="674"/>
      <c r="B14" s="622"/>
      <c r="C14" s="360"/>
      <c r="D14" s="367" t="s">
        <v>377</v>
      </c>
      <c r="E14" s="367"/>
      <c r="F14" s="144">
        <f t="shared" si="0"/>
        <v>900</v>
      </c>
      <c r="G14" s="158">
        <f t="shared" si="0"/>
        <v>0</v>
      </c>
      <c r="H14" s="146"/>
      <c r="I14" s="158"/>
      <c r="J14" s="146"/>
      <c r="K14" s="158"/>
      <c r="L14" s="146">
        <v>50</v>
      </c>
      <c r="M14" s="19"/>
      <c r="N14" s="146">
        <v>50</v>
      </c>
      <c r="O14" s="19"/>
      <c r="P14" s="146">
        <v>750</v>
      </c>
      <c r="Q14" s="19"/>
      <c r="R14" s="146">
        <v>50</v>
      </c>
      <c r="S14" s="19"/>
      <c r="T14" s="149"/>
      <c r="U14" s="150"/>
      <c r="V14" s="158"/>
    </row>
    <row r="15" spans="1:22" ht="15" customHeight="1">
      <c r="A15" s="674"/>
      <c r="B15" s="445" t="s">
        <v>326</v>
      </c>
      <c r="C15" s="355"/>
      <c r="D15" s="355" t="s">
        <v>395</v>
      </c>
      <c r="E15" s="355"/>
      <c r="F15" s="151">
        <f t="shared" si="0"/>
        <v>200</v>
      </c>
      <c r="G15" s="152">
        <f t="shared" si="0"/>
        <v>0</v>
      </c>
      <c r="H15" s="153"/>
      <c r="I15" s="152"/>
      <c r="J15" s="153">
        <v>200</v>
      </c>
      <c r="K15" s="22"/>
      <c r="L15" s="153"/>
      <c r="M15" s="152"/>
      <c r="N15" s="153"/>
      <c r="O15" s="152"/>
      <c r="P15" s="153"/>
      <c r="Q15" s="152"/>
      <c r="R15" s="153"/>
      <c r="S15" s="152"/>
      <c r="T15" s="170"/>
      <c r="U15" s="157"/>
      <c r="V15" s="152"/>
    </row>
    <row r="16" spans="1:22" ht="15" customHeight="1">
      <c r="A16" s="674"/>
      <c r="B16" s="427" t="s">
        <v>327</v>
      </c>
      <c r="C16" s="376"/>
      <c r="D16" s="377" t="s">
        <v>468</v>
      </c>
      <c r="E16" s="359"/>
      <c r="F16" s="113">
        <f t="shared" si="0"/>
        <v>600</v>
      </c>
      <c r="G16" s="114">
        <f t="shared" si="0"/>
        <v>0</v>
      </c>
      <c r="H16" s="115"/>
      <c r="I16" s="114"/>
      <c r="J16" s="115">
        <v>350</v>
      </c>
      <c r="K16" s="20"/>
      <c r="L16" s="115">
        <v>50</v>
      </c>
      <c r="M16" s="20"/>
      <c r="N16" s="115">
        <v>50</v>
      </c>
      <c r="O16" s="20"/>
      <c r="P16" s="115">
        <v>150</v>
      </c>
      <c r="Q16" s="20"/>
      <c r="R16" s="115"/>
      <c r="S16" s="114"/>
      <c r="T16" s="223"/>
      <c r="U16" s="118"/>
      <c r="V16" s="114"/>
    </row>
    <row r="17" spans="1:256" ht="15" customHeight="1">
      <c r="A17" s="675"/>
      <c r="B17" s="447"/>
      <c r="C17" s="342"/>
      <c r="D17" s="448" t="s">
        <v>328</v>
      </c>
      <c r="E17" s="343"/>
      <c r="F17" s="139">
        <f>SUM(F6:F16)</f>
        <v>16750</v>
      </c>
      <c r="G17" s="293">
        <f>SUM(G6:G16)</f>
        <v>0</v>
      </c>
      <c r="H17" s="140">
        <f t="shared" ref="H17:U17" si="1">SUM(H6:H16)</f>
        <v>350</v>
      </c>
      <c r="I17" s="293">
        <f t="shared" si="1"/>
        <v>0</v>
      </c>
      <c r="J17" s="140">
        <f t="shared" si="1"/>
        <v>9000</v>
      </c>
      <c r="K17" s="293">
        <f t="shared" si="1"/>
        <v>0</v>
      </c>
      <c r="L17" s="140">
        <f t="shared" si="1"/>
        <v>550</v>
      </c>
      <c r="M17" s="293">
        <f t="shared" si="1"/>
        <v>0</v>
      </c>
      <c r="N17" s="140">
        <f t="shared" si="1"/>
        <v>900</v>
      </c>
      <c r="O17" s="293">
        <f t="shared" si="1"/>
        <v>0</v>
      </c>
      <c r="P17" s="140">
        <f t="shared" si="1"/>
        <v>5300</v>
      </c>
      <c r="Q17" s="293">
        <f t="shared" si="1"/>
        <v>0</v>
      </c>
      <c r="R17" s="140">
        <f>SUM(R6:R16)</f>
        <v>500</v>
      </c>
      <c r="S17" s="293">
        <f t="shared" si="1"/>
        <v>0</v>
      </c>
      <c r="T17" s="94"/>
      <c r="U17" s="143">
        <f t="shared" si="1"/>
        <v>150</v>
      </c>
      <c r="V17" s="293">
        <f>SUM(V6:V16)</f>
        <v>0</v>
      </c>
    </row>
    <row r="18" spans="1:256" s="363" customFormat="1" ht="3" customHeight="1">
      <c r="A18" s="446"/>
      <c r="B18" s="425"/>
      <c r="D18" s="400"/>
      <c r="F18" s="128"/>
      <c r="G18" s="131"/>
      <c r="H18" s="130"/>
      <c r="I18" s="131"/>
      <c r="J18" s="130"/>
      <c r="K18" s="131"/>
      <c r="L18" s="130"/>
      <c r="M18" s="131"/>
      <c r="N18" s="130"/>
      <c r="O18" s="131"/>
      <c r="P18" s="130"/>
      <c r="Q18" s="131"/>
      <c r="R18" s="130"/>
      <c r="S18" s="131"/>
      <c r="T18" s="232"/>
      <c r="U18" s="134"/>
      <c r="V18" s="131"/>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ht="14.25" customHeight="1">
      <c r="A19" s="666" t="s">
        <v>329</v>
      </c>
      <c r="B19" s="667"/>
      <c r="C19" s="667"/>
      <c r="D19" s="667"/>
      <c r="E19" s="357"/>
      <c r="F19" s="204">
        <f>福島1!F18+福島1!F36+福島２･伊達市・伊達郡!F17</f>
        <v>68550</v>
      </c>
      <c r="G19" s="294">
        <f>福島1!G18+福島1!G36+福島２･伊達市・伊達郡!G17</f>
        <v>0</v>
      </c>
      <c r="H19" s="204">
        <f>福島1!H18+福島1!H36+福島２･伊達市・伊達郡!H17</f>
        <v>1900</v>
      </c>
      <c r="I19" s="294">
        <f>福島1!I18+福島1!I36+福島２･伊達市・伊達郡!I17</f>
        <v>0</v>
      </c>
      <c r="J19" s="204">
        <f>福島1!J18+福島1!J36+福島２･伊達市・伊達郡!J17</f>
        <v>30350</v>
      </c>
      <c r="K19" s="294">
        <f>福島1!K18+福島1!K36+福島２･伊達市・伊達郡!K17</f>
        <v>0</v>
      </c>
      <c r="L19" s="204">
        <f>福島1!L18+福島1!L36+福島２･伊達市・伊達郡!L17</f>
        <v>4900</v>
      </c>
      <c r="M19" s="294">
        <f>福島1!M18+福島1!M36+福島２･伊達市・伊達郡!M17</f>
        <v>0</v>
      </c>
      <c r="N19" s="204">
        <f>福島1!N18+福島1!N36+福島２･伊達市・伊達郡!N17</f>
        <v>5400</v>
      </c>
      <c r="O19" s="294">
        <f>福島1!O18+福島1!O36+福島２･伊達市・伊達郡!O17</f>
        <v>0</v>
      </c>
      <c r="P19" s="204">
        <f>福島1!P18+福島1!P36+福島２･伊達市・伊達郡!P17</f>
        <v>22600</v>
      </c>
      <c r="Q19" s="294">
        <f>福島1!Q18+福島1!Q36+福島２･伊達市・伊達郡!Q17</f>
        <v>0</v>
      </c>
      <c r="R19" s="204">
        <f>福島1!R18+福島1!R36+福島２･伊達市・伊達郡!R17</f>
        <v>2200</v>
      </c>
      <c r="S19" s="294">
        <f>福島1!S18+福島1!S36+福島２･伊達市・伊達郡!S17</f>
        <v>0</v>
      </c>
      <c r="T19" s="180"/>
      <c r="U19" s="134">
        <f>福島1!U18+福島1!U36+福島２･伊達市・伊達郡!U17</f>
        <v>1200</v>
      </c>
      <c r="V19" s="294">
        <f>福島1!V18+福島1!V36+福島２･伊達市・伊達郡!V17</f>
        <v>0</v>
      </c>
    </row>
    <row r="20" spans="1:256" ht="3" customHeight="1">
      <c r="A20" s="449"/>
      <c r="B20" s="425"/>
      <c r="C20" s="363"/>
      <c r="D20" s="363"/>
      <c r="E20" s="363"/>
      <c r="F20" s="135"/>
      <c r="G20" s="136"/>
      <c r="H20" s="135"/>
      <c r="I20" s="136"/>
      <c r="J20" s="135"/>
      <c r="K20" s="136"/>
      <c r="L20" s="135"/>
      <c r="M20" s="136"/>
      <c r="N20" s="135"/>
      <c r="O20" s="136"/>
      <c r="P20" s="135"/>
      <c r="Q20" s="136"/>
      <c r="R20" s="135"/>
      <c r="S20" s="136"/>
      <c r="T20" s="133"/>
      <c r="U20" s="135"/>
      <c r="V20" s="138"/>
    </row>
    <row r="21" spans="1:256" ht="15" customHeight="1">
      <c r="A21" s="596" t="s">
        <v>433</v>
      </c>
      <c r="B21" s="621" t="s">
        <v>178</v>
      </c>
      <c r="C21" s="360"/>
      <c r="D21" s="450" t="s">
        <v>521</v>
      </c>
      <c r="E21" s="367"/>
      <c r="F21" s="144">
        <f t="shared" ref="F21:F31" si="2">H21+J21+L21+N21+P21+R21+U21</f>
        <v>1500</v>
      </c>
      <c r="G21" s="158">
        <f t="shared" ref="G21:G31" si="3">I21+K21+M21+O21+Q21+S21+V21</f>
        <v>0</v>
      </c>
      <c r="H21" s="146">
        <v>50</v>
      </c>
      <c r="I21" s="19"/>
      <c r="J21" s="146">
        <v>1200</v>
      </c>
      <c r="K21" s="19"/>
      <c r="L21" s="146">
        <v>200</v>
      </c>
      <c r="M21" s="19"/>
      <c r="N21" s="146"/>
      <c r="O21" s="158"/>
      <c r="P21" s="146"/>
      <c r="Q21" s="158"/>
      <c r="R21" s="146">
        <v>50</v>
      </c>
      <c r="S21" s="19"/>
      <c r="T21" s="195"/>
      <c r="U21" s="150"/>
      <c r="V21" s="158"/>
    </row>
    <row r="22" spans="1:256" ht="15" customHeight="1">
      <c r="A22" s="597"/>
      <c r="B22" s="668"/>
      <c r="C22" s="360"/>
      <c r="D22" s="366" t="s">
        <v>413</v>
      </c>
      <c r="E22" s="367"/>
      <c r="F22" s="144">
        <f t="shared" si="2"/>
        <v>850</v>
      </c>
      <c r="G22" s="158">
        <f t="shared" si="3"/>
        <v>0</v>
      </c>
      <c r="H22" s="146"/>
      <c r="I22" s="158"/>
      <c r="J22" s="146"/>
      <c r="K22" s="158"/>
      <c r="L22" s="146"/>
      <c r="M22" s="158"/>
      <c r="N22" s="146">
        <v>150</v>
      </c>
      <c r="O22" s="19"/>
      <c r="P22" s="146">
        <v>700</v>
      </c>
      <c r="Q22" s="19"/>
      <c r="R22" s="146"/>
      <c r="S22" s="158"/>
      <c r="T22" s="195"/>
      <c r="U22" s="150"/>
      <c r="V22" s="158"/>
    </row>
    <row r="23" spans="1:256" ht="15" customHeight="1">
      <c r="A23" s="597"/>
      <c r="B23" s="668"/>
      <c r="C23" s="360"/>
      <c r="D23" s="366" t="s">
        <v>417</v>
      </c>
      <c r="E23" s="367"/>
      <c r="F23" s="144">
        <f t="shared" si="2"/>
        <v>400</v>
      </c>
      <c r="G23" s="158">
        <f t="shared" si="3"/>
        <v>0</v>
      </c>
      <c r="H23" s="146"/>
      <c r="I23" s="158"/>
      <c r="J23" s="146"/>
      <c r="K23" s="158"/>
      <c r="L23" s="146">
        <v>50</v>
      </c>
      <c r="M23" s="19"/>
      <c r="N23" s="146">
        <v>50</v>
      </c>
      <c r="O23" s="19"/>
      <c r="P23" s="146">
        <v>300</v>
      </c>
      <c r="Q23" s="19"/>
      <c r="R23" s="146"/>
      <c r="S23" s="158"/>
      <c r="T23" s="195"/>
      <c r="U23" s="150"/>
      <c r="V23" s="158"/>
    </row>
    <row r="24" spans="1:256" ht="15" customHeight="1">
      <c r="A24" s="597"/>
      <c r="B24" s="622"/>
      <c r="C24" s="360"/>
      <c r="D24" s="367" t="s">
        <v>218</v>
      </c>
      <c r="E24" s="367"/>
      <c r="F24" s="144">
        <f t="shared" si="2"/>
        <v>500</v>
      </c>
      <c r="G24" s="158">
        <f t="shared" si="3"/>
        <v>0</v>
      </c>
      <c r="H24" s="146">
        <v>50</v>
      </c>
      <c r="I24" s="19"/>
      <c r="J24" s="146">
        <v>450</v>
      </c>
      <c r="K24" s="19"/>
      <c r="L24" s="146"/>
      <c r="M24" s="158"/>
      <c r="N24" s="146"/>
      <c r="O24" s="158"/>
      <c r="P24" s="146"/>
      <c r="Q24" s="158"/>
      <c r="R24" s="146"/>
      <c r="S24" s="158"/>
      <c r="T24" s="195"/>
      <c r="U24" s="150"/>
      <c r="V24" s="158"/>
    </row>
    <row r="25" spans="1:256" ht="15" customHeight="1">
      <c r="A25" s="597"/>
      <c r="B25" s="621" t="s">
        <v>179</v>
      </c>
      <c r="C25" s="360"/>
      <c r="D25" s="367" t="s">
        <v>253</v>
      </c>
      <c r="E25" s="367"/>
      <c r="F25" s="144">
        <f t="shared" si="2"/>
        <v>2750</v>
      </c>
      <c r="G25" s="158">
        <f t="shared" si="3"/>
        <v>0</v>
      </c>
      <c r="H25" s="146">
        <v>100</v>
      </c>
      <c r="I25" s="19"/>
      <c r="J25" s="146">
        <v>2500</v>
      </c>
      <c r="K25" s="19"/>
      <c r="L25" s="146"/>
      <c r="M25" s="158"/>
      <c r="N25" s="146"/>
      <c r="O25" s="158"/>
      <c r="P25" s="146"/>
      <c r="Q25" s="158"/>
      <c r="R25" s="146">
        <v>100</v>
      </c>
      <c r="S25" s="19"/>
      <c r="T25" s="211" t="s">
        <v>89</v>
      </c>
      <c r="U25" s="150">
        <v>50</v>
      </c>
      <c r="V25" s="19"/>
    </row>
    <row r="26" spans="1:256" ht="15" customHeight="1">
      <c r="A26" s="597"/>
      <c r="B26" s="669"/>
      <c r="C26" s="360"/>
      <c r="D26" s="367" t="s">
        <v>158</v>
      </c>
      <c r="E26" s="367"/>
      <c r="F26" s="144">
        <f t="shared" si="2"/>
        <v>1100</v>
      </c>
      <c r="G26" s="158">
        <f t="shared" si="3"/>
        <v>0</v>
      </c>
      <c r="H26" s="146"/>
      <c r="I26" s="158"/>
      <c r="J26" s="146"/>
      <c r="K26" s="158"/>
      <c r="L26" s="146"/>
      <c r="M26" s="158"/>
      <c r="N26" s="146">
        <v>100</v>
      </c>
      <c r="O26" s="19"/>
      <c r="P26" s="146">
        <v>1000</v>
      </c>
      <c r="Q26" s="19"/>
      <c r="R26" s="146"/>
      <c r="S26" s="158"/>
      <c r="T26" s="195"/>
      <c r="U26" s="150"/>
      <c r="V26" s="158"/>
    </row>
    <row r="27" spans="1:256" ht="15" customHeight="1">
      <c r="A27" s="597"/>
      <c r="B27" s="670"/>
      <c r="C27" s="360"/>
      <c r="D27" s="367" t="s">
        <v>86</v>
      </c>
      <c r="E27" s="367"/>
      <c r="F27" s="144">
        <f t="shared" si="2"/>
        <v>100</v>
      </c>
      <c r="G27" s="158">
        <f t="shared" si="3"/>
        <v>0</v>
      </c>
      <c r="H27" s="146"/>
      <c r="I27" s="158"/>
      <c r="J27" s="146"/>
      <c r="K27" s="158"/>
      <c r="L27" s="146">
        <v>100</v>
      </c>
      <c r="M27" s="19"/>
      <c r="N27" s="146"/>
      <c r="O27" s="158"/>
      <c r="P27" s="146"/>
      <c r="Q27" s="158"/>
      <c r="R27" s="146"/>
      <c r="S27" s="158"/>
      <c r="T27" s="195"/>
      <c r="U27" s="150"/>
      <c r="V27" s="158"/>
    </row>
    <row r="28" spans="1:256" ht="16.5" customHeight="1">
      <c r="A28" s="597"/>
      <c r="B28" s="621" t="s">
        <v>180</v>
      </c>
      <c r="C28" s="360"/>
      <c r="D28" s="367" t="s">
        <v>159</v>
      </c>
      <c r="E28" s="367"/>
      <c r="F28" s="144">
        <f t="shared" si="2"/>
        <v>1600</v>
      </c>
      <c r="G28" s="158">
        <f t="shared" si="3"/>
        <v>0</v>
      </c>
      <c r="H28" s="146"/>
      <c r="I28" s="158"/>
      <c r="J28" s="146"/>
      <c r="K28" s="158"/>
      <c r="L28" s="146"/>
      <c r="M28" s="158"/>
      <c r="N28" s="146">
        <v>150</v>
      </c>
      <c r="O28" s="19"/>
      <c r="P28" s="146">
        <v>1450</v>
      </c>
      <c r="Q28" s="19"/>
      <c r="R28" s="146"/>
      <c r="S28" s="158"/>
      <c r="T28" s="211"/>
      <c r="U28" s="150"/>
      <c r="V28" s="158"/>
    </row>
    <row r="29" spans="1:256" ht="15" customHeight="1">
      <c r="A29" s="597"/>
      <c r="B29" s="668"/>
      <c r="C29" s="360"/>
      <c r="D29" s="367" t="s">
        <v>460</v>
      </c>
      <c r="E29" s="367"/>
      <c r="F29" s="144">
        <f t="shared" si="2"/>
        <v>3400</v>
      </c>
      <c r="G29" s="158">
        <f t="shared" si="3"/>
        <v>0</v>
      </c>
      <c r="H29" s="146">
        <v>100</v>
      </c>
      <c r="I29" s="19"/>
      <c r="J29" s="146">
        <v>3000</v>
      </c>
      <c r="K29" s="19"/>
      <c r="L29" s="146">
        <v>150</v>
      </c>
      <c r="M29" s="19"/>
      <c r="N29" s="146"/>
      <c r="O29" s="158"/>
      <c r="P29" s="146"/>
      <c r="Q29" s="158"/>
      <c r="R29" s="146">
        <v>100</v>
      </c>
      <c r="S29" s="19"/>
      <c r="T29" s="211" t="s">
        <v>112</v>
      </c>
      <c r="U29" s="150">
        <v>50</v>
      </c>
      <c r="V29" s="19"/>
    </row>
    <row r="30" spans="1:256" ht="15" customHeight="1">
      <c r="A30" s="597"/>
      <c r="B30" s="621" t="s">
        <v>181</v>
      </c>
      <c r="C30" s="360"/>
      <c r="D30" s="367" t="s">
        <v>114</v>
      </c>
      <c r="E30" s="367"/>
      <c r="F30" s="144">
        <f t="shared" si="2"/>
        <v>1000</v>
      </c>
      <c r="G30" s="158">
        <f t="shared" si="3"/>
        <v>0</v>
      </c>
      <c r="H30" s="146">
        <v>50</v>
      </c>
      <c r="I30" s="19"/>
      <c r="J30" s="146">
        <v>900</v>
      </c>
      <c r="K30" s="19"/>
      <c r="L30" s="146"/>
      <c r="M30" s="158"/>
      <c r="N30" s="146"/>
      <c r="O30" s="158"/>
      <c r="P30" s="146"/>
      <c r="Q30" s="158"/>
      <c r="R30" s="146">
        <v>50</v>
      </c>
      <c r="S30" s="19"/>
      <c r="T30" s="195"/>
      <c r="U30" s="150"/>
      <c r="V30" s="158"/>
    </row>
    <row r="31" spans="1:256" ht="15" customHeight="1">
      <c r="A31" s="597"/>
      <c r="B31" s="622"/>
      <c r="C31" s="360"/>
      <c r="D31" s="367" t="s">
        <v>90</v>
      </c>
      <c r="E31" s="367"/>
      <c r="F31" s="144">
        <f t="shared" si="2"/>
        <v>850</v>
      </c>
      <c r="G31" s="158">
        <f t="shared" si="3"/>
        <v>0</v>
      </c>
      <c r="H31" s="146"/>
      <c r="I31" s="158"/>
      <c r="J31" s="146"/>
      <c r="K31" s="158"/>
      <c r="L31" s="146">
        <v>50</v>
      </c>
      <c r="M31" s="19"/>
      <c r="N31" s="146">
        <v>50</v>
      </c>
      <c r="O31" s="19"/>
      <c r="P31" s="146">
        <v>750</v>
      </c>
      <c r="Q31" s="19"/>
      <c r="R31" s="146"/>
      <c r="S31" s="158"/>
      <c r="T31" s="195"/>
      <c r="U31" s="150">
        <v>0</v>
      </c>
      <c r="V31" s="158"/>
    </row>
    <row r="32" spans="1:256" ht="15" customHeight="1">
      <c r="A32" s="598"/>
      <c r="B32" s="422"/>
      <c r="C32" s="343"/>
      <c r="D32" s="400" t="s">
        <v>110</v>
      </c>
      <c r="E32" s="451"/>
      <c r="F32" s="128">
        <f>SUM(F21:F31)</f>
        <v>14050</v>
      </c>
      <c r="G32" s="129">
        <f>SUM(G21:G31)</f>
        <v>0</v>
      </c>
      <c r="H32" s="128">
        <f t="shared" ref="H32:S32" si="4">SUM(H21:H31)</f>
        <v>350</v>
      </c>
      <c r="I32" s="129">
        <f t="shared" si="4"/>
        <v>0</v>
      </c>
      <c r="J32" s="128">
        <f t="shared" si="4"/>
        <v>8050</v>
      </c>
      <c r="K32" s="129">
        <f t="shared" si="4"/>
        <v>0</v>
      </c>
      <c r="L32" s="128">
        <f t="shared" si="4"/>
        <v>550</v>
      </c>
      <c r="M32" s="129">
        <f t="shared" si="4"/>
        <v>0</v>
      </c>
      <c r="N32" s="128">
        <f t="shared" si="4"/>
        <v>500</v>
      </c>
      <c r="O32" s="129">
        <f t="shared" si="4"/>
        <v>0</v>
      </c>
      <c r="P32" s="128">
        <f t="shared" si="4"/>
        <v>4200</v>
      </c>
      <c r="Q32" s="129">
        <f t="shared" si="4"/>
        <v>0</v>
      </c>
      <c r="R32" s="128">
        <f t="shared" si="4"/>
        <v>300</v>
      </c>
      <c r="S32" s="129">
        <f t="shared" si="4"/>
        <v>0</v>
      </c>
      <c r="T32" s="218"/>
      <c r="U32" s="134">
        <f>SUM(U21:U31)</f>
        <v>100</v>
      </c>
      <c r="V32" s="293">
        <f>SUM(V21:V31)</f>
        <v>0</v>
      </c>
    </row>
    <row r="33" spans="1:22" ht="3" customHeight="1">
      <c r="A33" s="452"/>
      <c r="B33" s="453"/>
      <c r="C33" s="343"/>
      <c r="D33" s="343"/>
      <c r="E33" s="343"/>
      <c r="F33" s="135"/>
      <c r="G33" s="99"/>
      <c r="H33" s="95"/>
      <c r="I33" s="99"/>
      <c r="J33" s="95"/>
      <c r="K33" s="99"/>
      <c r="L33" s="95"/>
      <c r="M33" s="99"/>
      <c r="N33" s="95"/>
      <c r="O33" s="99"/>
      <c r="P33" s="95"/>
      <c r="Q33" s="99"/>
      <c r="R33" s="95"/>
      <c r="S33" s="99"/>
      <c r="T33" s="218"/>
      <c r="U33" s="95"/>
      <c r="V33" s="109"/>
    </row>
    <row r="34" spans="1:22" ht="15" customHeight="1">
      <c r="A34" s="596" t="s">
        <v>271</v>
      </c>
      <c r="B34" s="612" t="s">
        <v>330</v>
      </c>
      <c r="C34" s="368"/>
      <c r="D34" s="347" t="s">
        <v>331</v>
      </c>
      <c r="E34" s="347"/>
      <c r="F34" s="151">
        <f t="shared" ref="F34:G39" si="5">H34+J34+L34+N34+P34+R34+U34</f>
        <v>1950</v>
      </c>
      <c r="G34" s="107">
        <f t="shared" si="5"/>
        <v>0</v>
      </c>
      <c r="H34" s="108">
        <v>50</v>
      </c>
      <c r="I34" s="18"/>
      <c r="J34" s="108">
        <v>1650</v>
      </c>
      <c r="K34" s="18"/>
      <c r="L34" s="108">
        <v>150</v>
      </c>
      <c r="M34" s="18"/>
      <c r="N34" s="108"/>
      <c r="O34" s="107"/>
      <c r="P34" s="108"/>
      <c r="Q34" s="107"/>
      <c r="R34" s="108">
        <v>100</v>
      </c>
      <c r="S34" s="18"/>
      <c r="T34" s="295"/>
      <c r="U34" s="112"/>
      <c r="V34" s="107"/>
    </row>
    <row r="35" spans="1:22" ht="15" customHeight="1">
      <c r="A35" s="597"/>
      <c r="B35" s="613"/>
      <c r="C35" s="360"/>
      <c r="D35" s="367" t="s">
        <v>332</v>
      </c>
      <c r="E35" s="367"/>
      <c r="F35" s="144">
        <f t="shared" si="5"/>
        <v>1050</v>
      </c>
      <c r="G35" s="158">
        <f t="shared" si="5"/>
        <v>0</v>
      </c>
      <c r="H35" s="146"/>
      <c r="I35" s="158"/>
      <c r="J35" s="146"/>
      <c r="K35" s="158"/>
      <c r="L35" s="146"/>
      <c r="M35" s="158"/>
      <c r="N35" s="146">
        <v>100</v>
      </c>
      <c r="O35" s="19"/>
      <c r="P35" s="146">
        <v>900</v>
      </c>
      <c r="Q35" s="19"/>
      <c r="R35" s="146"/>
      <c r="S35" s="158"/>
      <c r="T35" s="195" t="s">
        <v>89</v>
      </c>
      <c r="U35" s="150">
        <v>50</v>
      </c>
      <c r="V35" s="19"/>
    </row>
    <row r="36" spans="1:22" ht="15" customHeight="1">
      <c r="A36" s="597"/>
      <c r="B36" s="618" t="s">
        <v>333</v>
      </c>
      <c r="C36" s="360"/>
      <c r="D36" s="367" t="s">
        <v>524</v>
      </c>
      <c r="E36" s="367"/>
      <c r="F36" s="144">
        <f t="shared" si="5"/>
        <v>1750</v>
      </c>
      <c r="G36" s="158">
        <f t="shared" si="5"/>
        <v>0</v>
      </c>
      <c r="H36" s="146">
        <v>0</v>
      </c>
      <c r="I36" s="158"/>
      <c r="J36" s="146">
        <v>1200</v>
      </c>
      <c r="K36" s="19"/>
      <c r="L36" s="146">
        <v>50</v>
      </c>
      <c r="M36" s="19"/>
      <c r="N36" s="146">
        <v>50</v>
      </c>
      <c r="O36" s="19"/>
      <c r="P36" s="146">
        <v>400</v>
      </c>
      <c r="Q36" s="19"/>
      <c r="R36" s="146">
        <v>50</v>
      </c>
      <c r="S36" s="19"/>
      <c r="T36" s="211"/>
      <c r="U36" s="150">
        <v>0</v>
      </c>
      <c r="V36" s="158"/>
    </row>
    <row r="37" spans="1:22" ht="15" customHeight="1">
      <c r="A37" s="597"/>
      <c r="B37" s="665"/>
      <c r="C37" s="360"/>
      <c r="D37" s="367" t="s">
        <v>90</v>
      </c>
      <c r="E37" s="367"/>
      <c r="F37" s="144">
        <f t="shared" si="5"/>
        <v>950</v>
      </c>
      <c r="G37" s="158">
        <f t="shared" si="5"/>
        <v>0</v>
      </c>
      <c r="H37" s="146">
        <v>50</v>
      </c>
      <c r="I37" s="19"/>
      <c r="J37" s="146">
        <v>550</v>
      </c>
      <c r="K37" s="19"/>
      <c r="L37" s="146">
        <v>50</v>
      </c>
      <c r="M37" s="19"/>
      <c r="N37" s="146">
        <v>50</v>
      </c>
      <c r="O37" s="19"/>
      <c r="P37" s="146">
        <v>200</v>
      </c>
      <c r="Q37" s="19"/>
      <c r="R37" s="146">
        <v>50</v>
      </c>
      <c r="S37" s="19"/>
      <c r="T37" s="195"/>
      <c r="U37" s="150"/>
      <c r="V37" s="158"/>
    </row>
    <row r="38" spans="1:22" ht="15" customHeight="1">
      <c r="A38" s="597"/>
      <c r="B38" s="618" t="s">
        <v>334</v>
      </c>
      <c r="C38" s="360"/>
      <c r="D38" s="367" t="s">
        <v>378</v>
      </c>
      <c r="E38" s="367"/>
      <c r="F38" s="144">
        <f t="shared" si="5"/>
        <v>2500</v>
      </c>
      <c r="G38" s="158">
        <f t="shared" si="5"/>
        <v>0</v>
      </c>
      <c r="H38" s="146">
        <v>50</v>
      </c>
      <c r="I38" s="19"/>
      <c r="J38" s="146">
        <v>2250</v>
      </c>
      <c r="K38" s="19"/>
      <c r="L38" s="146">
        <v>100</v>
      </c>
      <c r="M38" s="19"/>
      <c r="N38" s="146"/>
      <c r="O38" s="158"/>
      <c r="P38" s="146"/>
      <c r="Q38" s="158"/>
      <c r="R38" s="146">
        <v>100</v>
      </c>
      <c r="S38" s="19"/>
      <c r="T38" s="195"/>
      <c r="U38" s="150"/>
      <c r="V38" s="158"/>
    </row>
    <row r="39" spans="1:22" ht="15" customHeight="1">
      <c r="A39" s="597"/>
      <c r="B39" s="665"/>
      <c r="C39" s="387"/>
      <c r="D39" s="359" t="s">
        <v>399</v>
      </c>
      <c r="E39" s="359"/>
      <c r="F39" s="113">
        <f t="shared" si="5"/>
        <v>1750</v>
      </c>
      <c r="G39" s="114">
        <f t="shared" si="5"/>
        <v>0</v>
      </c>
      <c r="H39" s="115"/>
      <c r="I39" s="114"/>
      <c r="J39" s="115"/>
      <c r="K39" s="114"/>
      <c r="L39" s="115"/>
      <c r="M39" s="114"/>
      <c r="N39" s="115">
        <v>150</v>
      </c>
      <c r="O39" s="20"/>
      <c r="P39" s="115">
        <v>1550</v>
      </c>
      <c r="Q39" s="20"/>
      <c r="R39" s="115"/>
      <c r="S39" s="114"/>
      <c r="T39" s="296" t="s">
        <v>89</v>
      </c>
      <c r="U39" s="118">
        <v>50</v>
      </c>
      <c r="V39" s="20"/>
    </row>
    <row r="40" spans="1:22" ht="15" customHeight="1">
      <c r="A40" s="598"/>
      <c r="B40" s="422"/>
      <c r="C40" s="418"/>
      <c r="D40" s="379" t="s">
        <v>110</v>
      </c>
      <c r="E40" s="357"/>
      <c r="F40" s="204">
        <f t="shared" ref="F40:S40" si="6">SUM(F34:F39)</f>
        <v>9950</v>
      </c>
      <c r="G40" s="176">
        <f>SUM(G34:G39)</f>
        <v>0</v>
      </c>
      <c r="H40" s="179">
        <f t="shared" si="6"/>
        <v>150</v>
      </c>
      <c r="I40" s="176">
        <f t="shared" si="6"/>
        <v>0</v>
      </c>
      <c r="J40" s="179">
        <f t="shared" si="6"/>
        <v>5650</v>
      </c>
      <c r="K40" s="176">
        <f t="shared" si="6"/>
        <v>0</v>
      </c>
      <c r="L40" s="179">
        <f t="shared" si="6"/>
        <v>350</v>
      </c>
      <c r="M40" s="176">
        <f t="shared" si="6"/>
        <v>0</v>
      </c>
      <c r="N40" s="179">
        <f t="shared" si="6"/>
        <v>350</v>
      </c>
      <c r="O40" s="176">
        <f t="shared" si="6"/>
        <v>0</v>
      </c>
      <c r="P40" s="179">
        <f t="shared" si="6"/>
        <v>3050</v>
      </c>
      <c r="Q40" s="176">
        <f t="shared" si="6"/>
        <v>0</v>
      </c>
      <c r="R40" s="179">
        <f t="shared" si="6"/>
        <v>300</v>
      </c>
      <c r="S40" s="176">
        <f t="shared" si="6"/>
        <v>0</v>
      </c>
      <c r="T40" s="180"/>
      <c r="U40" s="181">
        <f>SUM(U34:U39)</f>
        <v>100</v>
      </c>
      <c r="V40" s="176">
        <f>SUM(V34:V39)</f>
        <v>0</v>
      </c>
    </row>
    <row r="41" spans="1:22" ht="14.25" customHeight="1">
      <c r="A41" s="431" t="s">
        <v>182</v>
      </c>
      <c r="B41" s="364"/>
      <c r="C41" s="364"/>
      <c r="D41" s="364"/>
      <c r="E41" s="364"/>
      <c r="F41" s="258"/>
      <c r="G41" s="259"/>
      <c r="H41" s="258"/>
      <c r="J41" s="185"/>
      <c r="K41" s="364" t="s">
        <v>346</v>
      </c>
      <c r="L41" s="185"/>
      <c r="M41" s="364"/>
      <c r="N41" s="258"/>
      <c r="O41" s="259"/>
      <c r="P41" s="185"/>
      <c r="Q41" s="364" t="s">
        <v>221</v>
      </c>
      <c r="R41" s="185"/>
      <c r="S41" s="259"/>
      <c r="T41" s="234"/>
      <c r="U41" s="258"/>
      <c r="V41" s="297"/>
    </row>
    <row r="42" spans="1:22" ht="11.25" customHeight="1">
      <c r="A42" s="454"/>
      <c r="B42" s="454"/>
      <c r="C42" s="454"/>
      <c r="D42" s="454"/>
      <c r="E42" s="454"/>
      <c r="F42" s="454"/>
      <c r="G42" s="454"/>
      <c r="H42" s="454"/>
      <c r="I42" s="454"/>
      <c r="J42" s="454"/>
      <c r="K42" s="364" t="s">
        <v>356</v>
      </c>
      <c r="L42" s="185"/>
      <c r="M42" s="364"/>
      <c r="N42" s="258"/>
      <c r="O42" s="259"/>
      <c r="P42" s="185"/>
      <c r="Q42" s="364" t="s">
        <v>400</v>
      </c>
      <c r="R42" s="185"/>
      <c r="S42" s="259"/>
      <c r="T42" s="234"/>
      <c r="U42" s="258"/>
      <c r="V42" s="259"/>
    </row>
    <row r="43" spans="1:22" ht="11.25" customHeight="1">
      <c r="A43" s="454"/>
      <c r="B43" s="454"/>
      <c r="C43" s="454"/>
      <c r="D43" s="454"/>
      <c r="E43" s="454"/>
      <c r="F43" s="454"/>
      <c r="G43" s="454"/>
      <c r="H43" s="454"/>
      <c r="I43" s="454"/>
      <c r="J43" s="454"/>
      <c r="K43" s="364" t="s">
        <v>345</v>
      </c>
      <c r="M43" s="364"/>
      <c r="N43" s="258"/>
      <c r="O43" s="259"/>
      <c r="P43" s="364"/>
      <c r="Q43" s="234" t="s">
        <v>401</v>
      </c>
      <c r="S43" s="259"/>
      <c r="T43" s="234"/>
      <c r="U43" s="258"/>
      <c r="V43" s="259"/>
    </row>
    <row r="44" spans="1:22" ht="11.25" customHeight="1">
      <c r="Q44" s="364" t="s">
        <v>522</v>
      </c>
      <c r="V44" s="187"/>
    </row>
    <row r="45" spans="1:22" ht="11.25" customHeight="1">
      <c r="Q45" s="364" t="s">
        <v>523</v>
      </c>
    </row>
    <row r="46" spans="1:22">
      <c r="I46" s="662"/>
      <c r="J46" s="662"/>
      <c r="K46" s="662"/>
      <c r="M46" s="410"/>
    </row>
    <row r="47" spans="1:22">
      <c r="M47" s="410"/>
    </row>
    <row r="48" spans="1:22">
      <c r="M48" s="410"/>
    </row>
  </sheetData>
  <sheetProtection algorithmName="SHA-512" hashValue="pRka77GRs3+wrmpK2TORNWW5ybr9gM9oCQ8pODVDhwkLJ17I9TLlnQvKyLQ+3esFOMUsK5fPcwl6tUhcQCOj3g==" saltValue="JaX0c7u6WOIcdGtoDKZZEg==" spinCount="100000" sheet="1" objects="1" scenarios="1" selectLockedCells="1"/>
  <mergeCells count="54">
    <mergeCell ref="H8:H9"/>
    <mergeCell ref="I8:I9"/>
    <mergeCell ref="J8:J9"/>
    <mergeCell ref="K8:K9"/>
    <mergeCell ref="R8:R9"/>
    <mergeCell ref="L8:L9"/>
    <mergeCell ref="M8:M9"/>
    <mergeCell ref="N8:N9"/>
    <mergeCell ref="O8:O9"/>
    <mergeCell ref="P8:P9"/>
    <mergeCell ref="Q8:Q9"/>
    <mergeCell ref="A6:A17"/>
    <mergeCell ref="B13:B14"/>
    <mergeCell ref="B6:B7"/>
    <mergeCell ref="F8:F9"/>
    <mergeCell ref="G8:G9"/>
    <mergeCell ref="F1:H1"/>
    <mergeCell ref="M1:N1"/>
    <mergeCell ref="C2:H3"/>
    <mergeCell ref="I2:K3"/>
    <mergeCell ref="F4:G5"/>
    <mergeCell ref="H4:I4"/>
    <mergeCell ref="A34:A40"/>
    <mergeCell ref="B38:B39"/>
    <mergeCell ref="B34:B35"/>
    <mergeCell ref="B36:B37"/>
    <mergeCell ref="A2:B2"/>
    <mergeCell ref="B11:B12"/>
    <mergeCell ref="A19:D19"/>
    <mergeCell ref="B30:B31"/>
    <mergeCell ref="B21:B24"/>
    <mergeCell ref="B25:B27"/>
    <mergeCell ref="A21:A32"/>
    <mergeCell ref="B28:B29"/>
    <mergeCell ref="C4:E5"/>
    <mergeCell ref="B8:B10"/>
    <mergeCell ref="A4:B5"/>
    <mergeCell ref="D8:D9"/>
    <mergeCell ref="S2:V3"/>
    <mergeCell ref="S1:V1"/>
    <mergeCell ref="I46:K46"/>
    <mergeCell ref="Q3:R3"/>
    <mergeCell ref="O2:O3"/>
    <mergeCell ref="Q2:R2"/>
    <mergeCell ref="J4:K4"/>
    <mergeCell ref="L2:N3"/>
    <mergeCell ref="T4:V4"/>
    <mergeCell ref="T5:U5"/>
    <mergeCell ref="R4:S4"/>
    <mergeCell ref="L4:M4"/>
    <mergeCell ref="N4:O4"/>
    <mergeCell ref="P4:Q4"/>
    <mergeCell ref="S8:S9"/>
    <mergeCell ref="I1:K1"/>
  </mergeCells>
  <phoneticPr fontId="2"/>
  <conditionalFormatting sqref="I6:I8 K6:K8 M6:M8 O6:O8 Q6:Q8 S6:S8 V6:V16 I10:I16 K10:K16 M10:M16 O10:O16 Q10:Q16 S10:S16 I21:I31 K21:K31 M21:M31 O21:O31 Q21:Q31 S21:S31 V21:V31 I34:I40 K34:K40 M34:M40 Q34:Q40 V34:V43 O34:O51 S34:S51 I44:I45 K44:K45 M44:M51 V45:V51 Q46 I47:I51 K47:K51 Q48:Q51">
    <cfRule type="expression" dxfId="9" priority="1" stopIfTrue="1">
      <formula>H6&lt;I6</formula>
    </cfRule>
  </conditionalFormatting>
  <dataValidations count="1">
    <dataValidation imeMode="off" allowBlank="1" showInputMessage="1" showErrorMessage="1" sqref="G6:G40 I6:I40 K6:K40 M6:M40 O6:O40 Q6:Q40 S6:S40 V6:V40" xr:uid="{5DF82A8C-BF68-4D3D-ACDC-57AC1BE80574}"/>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140C3-C8C6-4F75-935A-F1241D6F6379}">
  <dimension ref="A1:V37"/>
  <sheetViews>
    <sheetView showGridLines="0" showZeros="0" zoomScaleNormal="100" zoomScaleSheetLayoutView="100" workbookViewId="0">
      <selection activeCell="V27" sqref="V27"/>
    </sheetView>
  </sheetViews>
  <sheetFormatPr defaultRowHeight="14.25"/>
  <cols>
    <col min="1" max="1" width="3.625" style="14" customWidth="1"/>
    <col min="2" max="2" width="7.625" style="14" customWidth="1"/>
    <col min="3" max="3" width="0.375" style="14" customWidth="1"/>
    <col min="4" max="4" width="10.375" style="14" customWidth="1"/>
    <col min="5" max="5" width="0.375" style="14" customWidth="1"/>
    <col min="6" max="6" width="7.5" style="188" customWidth="1"/>
    <col min="7" max="7" width="8.375" style="184" customWidth="1"/>
    <col min="8" max="8" width="6.75" style="188" customWidth="1"/>
    <col min="9" max="9" width="8.375" style="184" customWidth="1"/>
    <col min="10" max="10" width="6.75" style="188" customWidth="1"/>
    <col min="11" max="11" width="8.375" style="184" customWidth="1"/>
    <col min="12" max="12" width="6.75" style="188" customWidth="1"/>
    <col min="13" max="13" width="8.375" style="184" customWidth="1"/>
    <col min="14" max="14" width="6.75" style="188" customWidth="1"/>
    <col min="15" max="15" width="8.375" style="184" customWidth="1"/>
    <col min="16" max="16" width="6.75" style="188" customWidth="1"/>
    <col min="17" max="17" width="8.375" style="184" customWidth="1"/>
    <col min="18" max="18" width="6.75" style="188" customWidth="1"/>
    <col min="19" max="19" width="8.375" style="184" customWidth="1"/>
    <col min="20" max="20" width="3.875" style="123" customWidth="1"/>
    <col min="21" max="21" width="4.875" style="188" customWidth="1"/>
    <col min="22" max="22" width="6.75" style="184" customWidth="1"/>
    <col min="23" max="16384" width="9" style="14"/>
  </cols>
  <sheetData>
    <row r="1" spans="1:22" ht="13.5" customHeight="1">
      <c r="A1" s="14" t="s">
        <v>222</v>
      </c>
      <c r="C1" s="342"/>
      <c r="D1" s="343" t="s">
        <v>66</v>
      </c>
      <c r="E1" s="343"/>
      <c r="F1" s="584">
        <f>郡山市１!F1</f>
        <v>0</v>
      </c>
      <c r="G1" s="566"/>
      <c r="H1" s="567"/>
      <c r="I1" s="590" t="s">
        <v>4</v>
      </c>
      <c r="J1" s="591"/>
      <c r="K1" s="592"/>
      <c r="L1" s="94" t="s">
        <v>78</v>
      </c>
      <c r="M1" s="568">
        <f>郡山市１!M1</f>
        <v>0</v>
      </c>
      <c r="N1" s="569"/>
      <c r="O1" s="97" t="s">
        <v>1</v>
      </c>
      <c r="P1" s="98" t="s">
        <v>6</v>
      </c>
      <c r="Q1" s="99"/>
      <c r="R1" s="192"/>
      <c r="S1" s="562" t="s">
        <v>79</v>
      </c>
      <c r="T1" s="563"/>
      <c r="U1" s="563"/>
      <c r="V1" s="564"/>
    </row>
    <row r="2" spans="1:22" ht="15.75" customHeight="1">
      <c r="A2" s="570">
        <f>郡山市１!A2</f>
        <v>46266</v>
      </c>
      <c r="B2" s="571"/>
      <c r="C2" s="572">
        <f>郡山市１!C2</f>
        <v>0</v>
      </c>
      <c r="D2" s="585"/>
      <c r="E2" s="585"/>
      <c r="F2" s="585"/>
      <c r="G2" s="585"/>
      <c r="H2" s="586"/>
      <c r="I2" s="578">
        <f>郡山市１!I2</f>
        <v>0</v>
      </c>
      <c r="J2" s="579"/>
      <c r="K2" s="580"/>
      <c r="L2" s="546">
        <f>郡山市１!L2</f>
        <v>0</v>
      </c>
      <c r="M2" s="547"/>
      <c r="N2" s="548"/>
      <c r="O2" s="534">
        <f>郡山市１!O2</f>
        <v>0</v>
      </c>
      <c r="P2" s="101"/>
      <c r="Q2" s="53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537"/>
      <c r="S2" s="540">
        <f>郡山市１!S2</f>
        <v>0</v>
      </c>
      <c r="T2" s="684"/>
      <c r="U2" s="684"/>
      <c r="V2" s="542"/>
    </row>
    <row r="3" spans="1:22" ht="15.75" customHeight="1">
      <c r="C3" s="587"/>
      <c r="D3" s="588"/>
      <c r="E3" s="588"/>
      <c r="F3" s="588"/>
      <c r="G3" s="588"/>
      <c r="H3" s="589"/>
      <c r="I3" s="581"/>
      <c r="J3" s="582"/>
      <c r="K3" s="583"/>
      <c r="L3" s="549"/>
      <c r="M3" s="550"/>
      <c r="N3" s="551"/>
      <c r="O3" s="535"/>
      <c r="P3" s="102" t="s">
        <v>7</v>
      </c>
      <c r="Q3" s="538">
        <f>G10+G29</f>
        <v>0</v>
      </c>
      <c r="R3" s="539"/>
      <c r="S3" s="543"/>
      <c r="T3" s="544"/>
      <c r="U3" s="544"/>
      <c r="V3" s="545"/>
    </row>
    <row r="4" spans="1:22" s="345" customFormat="1" ht="18" customHeight="1">
      <c r="A4" s="530" t="s">
        <v>279</v>
      </c>
      <c r="B4" s="531"/>
      <c r="C4" s="530" t="s">
        <v>280</v>
      </c>
      <c r="D4" s="553"/>
      <c r="E4" s="554"/>
      <c r="F4" s="557" t="s">
        <v>281</v>
      </c>
      <c r="G4" s="531"/>
      <c r="H4" s="528" t="s">
        <v>282</v>
      </c>
      <c r="I4" s="529"/>
      <c r="J4" s="528" t="s">
        <v>232</v>
      </c>
      <c r="K4" s="529"/>
      <c r="L4" s="528" t="s">
        <v>283</v>
      </c>
      <c r="M4" s="529"/>
      <c r="N4" s="528" t="s">
        <v>284</v>
      </c>
      <c r="O4" s="529"/>
      <c r="P4" s="528" t="s">
        <v>233</v>
      </c>
      <c r="Q4" s="529"/>
      <c r="R4" s="528" t="s">
        <v>285</v>
      </c>
      <c r="S4" s="529"/>
      <c r="T4" s="528" t="s">
        <v>286</v>
      </c>
      <c r="U4" s="559"/>
      <c r="V4" s="529"/>
    </row>
    <row r="5" spans="1:22" ht="18" customHeight="1">
      <c r="A5" s="532"/>
      <c r="B5" s="533"/>
      <c r="C5" s="532"/>
      <c r="D5" s="555"/>
      <c r="E5" s="556"/>
      <c r="F5" s="558"/>
      <c r="G5" s="533"/>
      <c r="H5" s="103" t="s">
        <v>248</v>
      </c>
      <c r="I5" s="104" t="s">
        <v>287</v>
      </c>
      <c r="J5" s="103" t="s">
        <v>248</v>
      </c>
      <c r="K5" s="104" t="s">
        <v>287</v>
      </c>
      <c r="L5" s="103" t="s">
        <v>248</v>
      </c>
      <c r="M5" s="104" t="s">
        <v>287</v>
      </c>
      <c r="N5" s="103" t="s">
        <v>248</v>
      </c>
      <c r="O5" s="104" t="s">
        <v>287</v>
      </c>
      <c r="P5" s="103" t="s">
        <v>248</v>
      </c>
      <c r="Q5" s="104" t="s">
        <v>287</v>
      </c>
      <c r="R5" s="103" t="s">
        <v>248</v>
      </c>
      <c r="S5" s="104" t="s">
        <v>287</v>
      </c>
      <c r="T5" s="560" t="s">
        <v>248</v>
      </c>
      <c r="U5" s="561"/>
      <c r="V5" s="298" t="s">
        <v>287</v>
      </c>
    </row>
    <row r="6" spans="1:22" ht="15.75" customHeight="1">
      <c r="A6" s="596" t="s">
        <v>261</v>
      </c>
      <c r="B6" s="605" t="s">
        <v>288</v>
      </c>
      <c r="C6" s="360"/>
      <c r="D6" s="367" t="s">
        <v>138</v>
      </c>
      <c r="E6" s="394"/>
      <c r="F6" s="144">
        <f t="shared" ref="F6:G9" si="0">H6+J6+L6+N6+P6+R6+U6</f>
        <v>3900</v>
      </c>
      <c r="G6" s="158">
        <f t="shared" si="0"/>
        <v>0</v>
      </c>
      <c r="H6" s="146">
        <v>600</v>
      </c>
      <c r="I6" s="19"/>
      <c r="J6" s="146">
        <v>3200</v>
      </c>
      <c r="K6" s="19"/>
      <c r="L6" s="146"/>
      <c r="M6" s="158"/>
      <c r="N6" s="146"/>
      <c r="O6" s="158"/>
      <c r="P6" s="146"/>
      <c r="Q6" s="158"/>
      <c r="R6" s="146"/>
      <c r="S6" s="158"/>
      <c r="T6" s="196" t="s">
        <v>112</v>
      </c>
      <c r="U6" s="150">
        <v>100</v>
      </c>
      <c r="V6" s="19"/>
    </row>
    <row r="7" spans="1:22" ht="15.95" customHeight="1">
      <c r="A7" s="614"/>
      <c r="B7" s="617"/>
      <c r="C7" s="360"/>
      <c r="D7" s="367" t="s">
        <v>369</v>
      </c>
      <c r="E7" s="367"/>
      <c r="F7" s="144">
        <f t="shared" si="0"/>
        <v>1200</v>
      </c>
      <c r="G7" s="158">
        <f t="shared" si="0"/>
        <v>0</v>
      </c>
      <c r="H7" s="146">
        <v>150</v>
      </c>
      <c r="I7" s="19"/>
      <c r="J7" s="146">
        <v>1000</v>
      </c>
      <c r="K7" s="19"/>
      <c r="L7" s="146"/>
      <c r="M7" s="158"/>
      <c r="N7" s="146"/>
      <c r="O7" s="158"/>
      <c r="P7" s="146"/>
      <c r="Q7" s="158"/>
      <c r="R7" s="146"/>
      <c r="S7" s="158"/>
      <c r="T7" s="196" t="s">
        <v>112</v>
      </c>
      <c r="U7" s="150">
        <v>50</v>
      </c>
      <c r="V7" s="19"/>
    </row>
    <row r="8" spans="1:22" ht="15.75" customHeight="1">
      <c r="A8" s="614"/>
      <c r="B8" s="617"/>
      <c r="C8" s="360"/>
      <c r="D8" s="367" t="s">
        <v>139</v>
      </c>
      <c r="E8" s="367"/>
      <c r="F8" s="144">
        <f t="shared" si="0"/>
        <v>1850</v>
      </c>
      <c r="G8" s="158">
        <f t="shared" si="0"/>
        <v>0</v>
      </c>
      <c r="H8" s="146">
        <v>200</v>
      </c>
      <c r="I8" s="19"/>
      <c r="J8" s="146">
        <v>1600</v>
      </c>
      <c r="K8" s="19"/>
      <c r="L8" s="146"/>
      <c r="M8" s="158"/>
      <c r="N8" s="146"/>
      <c r="O8" s="158"/>
      <c r="P8" s="146"/>
      <c r="Q8" s="158"/>
      <c r="R8" s="146"/>
      <c r="S8" s="158"/>
      <c r="T8" s="196" t="s">
        <v>112</v>
      </c>
      <c r="U8" s="150">
        <v>50</v>
      </c>
      <c r="V8" s="19"/>
    </row>
    <row r="9" spans="1:22" ht="15.95" customHeight="1">
      <c r="A9" s="614"/>
      <c r="B9" s="617"/>
      <c r="C9" s="376"/>
      <c r="D9" s="359" t="s">
        <v>140</v>
      </c>
      <c r="E9" s="359"/>
      <c r="F9" s="144">
        <f t="shared" si="0"/>
        <v>1550</v>
      </c>
      <c r="G9" s="114">
        <f t="shared" si="0"/>
        <v>0</v>
      </c>
      <c r="H9" s="115">
        <v>200</v>
      </c>
      <c r="I9" s="20"/>
      <c r="J9" s="115">
        <v>1300</v>
      </c>
      <c r="K9" s="20"/>
      <c r="L9" s="115"/>
      <c r="M9" s="114"/>
      <c r="N9" s="115"/>
      <c r="O9" s="114"/>
      <c r="P9" s="115"/>
      <c r="Q9" s="114"/>
      <c r="R9" s="115"/>
      <c r="S9" s="114"/>
      <c r="T9" s="296" t="s">
        <v>112</v>
      </c>
      <c r="U9" s="118">
        <v>50</v>
      </c>
      <c r="V9" s="20"/>
    </row>
    <row r="10" spans="1:22" ht="15.75" customHeight="1">
      <c r="A10" s="614"/>
      <c r="B10" s="617"/>
      <c r="C10" s="680" t="s">
        <v>289</v>
      </c>
      <c r="D10" s="681"/>
      <c r="E10" s="682"/>
      <c r="F10" s="128">
        <f>SUM(F6:F9)</f>
        <v>8500</v>
      </c>
      <c r="G10" s="131">
        <f>SUM(G6:G9)</f>
        <v>0</v>
      </c>
      <c r="H10" s="130">
        <f t="shared" ref="H10:V10" si="1">SUM(H6:H9)</f>
        <v>1150</v>
      </c>
      <c r="I10" s="131">
        <f t="shared" si="1"/>
        <v>0</v>
      </c>
      <c r="J10" s="130">
        <f t="shared" si="1"/>
        <v>7100</v>
      </c>
      <c r="K10" s="131">
        <f t="shared" si="1"/>
        <v>0</v>
      </c>
      <c r="L10" s="130">
        <f t="shared" si="1"/>
        <v>0</v>
      </c>
      <c r="M10" s="131">
        <f t="shared" si="1"/>
        <v>0</v>
      </c>
      <c r="N10" s="130">
        <f t="shared" si="1"/>
        <v>0</v>
      </c>
      <c r="O10" s="131">
        <f t="shared" si="1"/>
        <v>0</v>
      </c>
      <c r="P10" s="130">
        <f t="shared" si="1"/>
        <v>0</v>
      </c>
      <c r="Q10" s="131">
        <f t="shared" si="1"/>
        <v>0</v>
      </c>
      <c r="R10" s="130">
        <f t="shared" si="1"/>
        <v>0</v>
      </c>
      <c r="S10" s="131">
        <f t="shared" si="1"/>
        <v>0</v>
      </c>
      <c r="T10" s="245"/>
      <c r="U10" s="134">
        <f t="shared" si="1"/>
        <v>250</v>
      </c>
      <c r="V10" s="131">
        <f t="shared" si="1"/>
        <v>0</v>
      </c>
    </row>
    <row r="11" spans="1:22" ht="3.75" customHeight="1">
      <c r="A11" s="614"/>
      <c r="B11" s="617"/>
      <c r="C11" s="363"/>
      <c r="D11" s="363"/>
      <c r="E11" s="363"/>
      <c r="F11" s="128"/>
      <c r="G11" s="138"/>
      <c r="H11" s="130"/>
      <c r="I11" s="138"/>
      <c r="J11" s="130"/>
      <c r="K11" s="138"/>
      <c r="L11" s="130"/>
      <c r="M11" s="138"/>
      <c r="N11" s="130"/>
      <c r="O11" s="138"/>
      <c r="P11" s="130"/>
      <c r="Q11" s="138"/>
      <c r="R11" s="130"/>
      <c r="S11" s="138"/>
      <c r="T11" s="299"/>
      <c r="U11" s="134"/>
      <c r="V11" s="138"/>
    </row>
    <row r="12" spans="1:22" ht="15.95" customHeight="1">
      <c r="A12" s="614"/>
      <c r="B12" s="617"/>
      <c r="C12" s="360"/>
      <c r="D12" s="455" t="s">
        <v>115</v>
      </c>
      <c r="E12" s="355"/>
      <c r="F12" s="144">
        <f t="shared" ref="F12:F28" si="2">H12+J12+L12+N12+P12+R12+U12</f>
        <v>1150</v>
      </c>
      <c r="G12" s="152">
        <f t="shared" ref="G12:G28" si="3">I12+K12+M12+O12+Q12+S12+V12</f>
        <v>0</v>
      </c>
      <c r="H12" s="153">
        <v>100</v>
      </c>
      <c r="I12" s="19"/>
      <c r="J12" s="153">
        <v>1000</v>
      </c>
      <c r="K12" s="19"/>
      <c r="L12" s="153"/>
      <c r="M12" s="158"/>
      <c r="N12" s="153"/>
      <c r="O12" s="158"/>
      <c r="P12" s="153"/>
      <c r="Q12" s="158"/>
      <c r="R12" s="153"/>
      <c r="S12" s="158"/>
      <c r="T12" s="300" t="s">
        <v>89</v>
      </c>
      <c r="U12" s="157">
        <v>50</v>
      </c>
      <c r="V12" s="19"/>
    </row>
    <row r="13" spans="1:22" ht="15.95" customHeight="1">
      <c r="A13" s="614"/>
      <c r="B13" s="617"/>
      <c r="C13" s="360"/>
      <c r="D13" s="456" t="s">
        <v>525</v>
      </c>
      <c r="E13" s="367"/>
      <c r="F13" s="144">
        <f t="shared" si="2"/>
        <v>3050</v>
      </c>
      <c r="G13" s="158">
        <f t="shared" si="3"/>
        <v>0</v>
      </c>
      <c r="H13" s="146"/>
      <c r="I13" s="158"/>
      <c r="J13" s="146"/>
      <c r="K13" s="158"/>
      <c r="L13" s="146">
        <v>1750</v>
      </c>
      <c r="M13" s="19"/>
      <c r="N13" s="146"/>
      <c r="O13" s="158"/>
      <c r="P13" s="146">
        <v>1250</v>
      </c>
      <c r="Q13" s="19"/>
      <c r="R13" s="146"/>
      <c r="S13" s="158"/>
      <c r="T13" s="195" t="s">
        <v>88</v>
      </c>
      <c r="U13" s="150">
        <v>50</v>
      </c>
      <c r="V13" s="19"/>
    </row>
    <row r="14" spans="1:22" ht="15.95" customHeight="1">
      <c r="A14" s="614"/>
      <c r="B14" s="617"/>
      <c r="C14" s="360"/>
      <c r="D14" s="366" t="s">
        <v>370</v>
      </c>
      <c r="E14" s="367"/>
      <c r="F14" s="144">
        <f t="shared" si="2"/>
        <v>1550</v>
      </c>
      <c r="G14" s="158">
        <f t="shared" si="3"/>
        <v>0</v>
      </c>
      <c r="H14" s="146"/>
      <c r="I14" s="158"/>
      <c r="J14" s="146"/>
      <c r="K14" s="158"/>
      <c r="L14" s="146">
        <v>900</v>
      </c>
      <c r="M14" s="19"/>
      <c r="N14" s="146"/>
      <c r="O14" s="158"/>
      <c r="P14" s="146">
        <v>650</v>
      </c>
      <c r="Q14" s="19"/>
      <c r="R14" s="146"/>
      <c r="S14" s="158"/>
      <c r="T14" s="211"/>
      <c r="U14" s="150"/>
      <c r="V14" s="158"/>
    </row>
    <row r="15" spans="1:22" ht="15.95" customHeight="1">
      <c r="A15" s="614"/>
      <c r="B15" s="617"/>
      <c r="C15" s="360"/>
      <c r="D15" s="456" t="s">
        <v>526</v>
      </c>
      <c r="E15" s="367"/>
      <c r="F15" s="144">
        <f>H15+J15+L15+N15+P15+R15+U15</f>
        <v>1900</v>
      </c>
      <c r="G15" s="158">
        <f t="shared" si="3"/>
        <v>0</v>
      </c>
      <c r="H15" s="146"/>
      <c r="I15" s="158"/>
      <c r="J15" s="146"/>
      <c r="K15" s="158"/>
      <c r="L15" s="146">
        <v>1150</v>
      </c>
      <c r="M15" s="19"/>
      <c r="N15" s="146"/>
      <c r="O15" s="158"/>
      <c r="P15" s="146">
        <v>750</v>
      </c>
      <c r="Q15" s="19"/>
      <c r="R15" s="146"/>
      <c r="S15" s="158"/>
      <c r="T15" s="211"/>
      <c r="U15" s="150"/>
      <c r="V15" s="158"/>
    </row>
    <row r="16" spans="1:22" ht="15.95" customHeight="1">
      <c r="A16" s="614"/>
      <c r="B16" s="617"/>
      <c r="C16" s="360"/>
      <c r="D16" s="366" t="s">
        <v>527</v>
      </c>
      <c r="E16" s="367"/>
      <c r="F16" s="144">
        <f t="shared" si="2"/>
        <v>2700</v>
      </c>
      <c r="G16" s="158">
        <f t="shared" si="3"/>
        <v>0</v>
      </c>
      <c r="H16" s="146"/>
      <c r="I16" s="158"/>
      <c r="J16" s="146"/>
      <c r="K16" s="158"/>
      <c r="L16" s="146"/>
      <c r="M16" s="158"/>
      <c r="N16" s="146">
        <v>800</v>
      </c>
      <c r="O16" s="19"/>
      <c r="P16" s="146">
        <v>1700</v>
      </c>
      <c r="Q16" s="19"/>
      <c r="R16" s="146">
        <v>200</v>
      </c>
      <c r="S16" s="19"/>
      <c r="T16" s="195"/>
      <c r="U16" s="150"/>
      <c r="V16" s="158"/>
    </row>
    <row r="17" spans="1:22" ht="15.95" customHeight="1">
      <c r="A17" s="614"/>
      <c r="B17" s="617"/>
      <c r="C17" s="360"/>
      <c r="D17" s="367" t="s">
        <v>492</v>
      </c>
      <c r="E17" s="367"/>
      <c r="F17" s="144">
        <f t="shared" si="2"/>
        <v>1900</v>
      </c>
      <c r="G17" s="158">
        <f t="shared" si="3"/>
        <v>0</v>
      </c>
      <c r="H17" s="146"/>
      <c r="I17" s="158"/>
      <c r="J17" s="146"/>
      <c r="K17" s="158"/>
      <c r="L17" s="146"/>
      <c r="M17" s="158"/>
      <c r="N17" s="146">
        <v>650</v>
      </c>
      <c r="O17" s="19"/>
      <c r="P17" s="146">
        <v>1150</v>
      </c>
      <c r="Q17" s="19"/>
      <c r="R17" s="146">
        <v>100</v>
      </c>
      <c r="S17" s="19"/>
      <c r="T17" s="195"/>
      <c r="U17" s="150"/>
      <c r="V17" s="158"/>
    </row>
    <row r="18" spans="1:22" ht="15.95" customHeight="1">
      <c r="A18" s="614"/>
      <c r="B18" s="620"/>
      <c r="C18" s="360"/>
      <c r="D18" s="367" t="s">
        <v>149</v>
      </c>
      <c r="E18" s="367"/>
      <c r="F18" s="144">
        <f t="shared" si="2"/>
        <v>1600</v>
      </c>
      <c r="G18" s="158">
        <f t="shared" si="3"/>
        <v>0</v>
      </c>
      <c r="H18" s="146"/>
      <c r="I18" s="158"/>
      <c r="J18" s="146"/>
      <c r="K18" s="158"/>
      <c r="L18" s="146"/>
      <c r="M18" s="158"/>
      <c r="N18" s="146">
        <v>600</v>
      </c>
      <c r="O18" s="19"/>
      <c r="P18" s="146">
        <v>850</v>
      </c>
      <c r="Q18" s="19"/>
      <c r="R18" s="146">
        <v>150</v>
      </c>
      <c r="S18" s="19"/>
      <c r="T18" s="195"/>
      <c r="U18" s="150"/>
      <c r="V18" s="158"/>
    </row>
    <row r="19" spans="1:22" ht="15.95" customHeight="1">
      <c r="A19" s="614"/>
      <c r="B19" s="671" t="s">
        <v>290</v>
      </c>
      <c r="C19" s="371"/>
      <c r="D19" s="355" t="s">
        <v>418</v>
      </c>
      <c r="E19" s="355"/>
      <c r="F19" s="151">
        <f>H19+J19+L19+N19+P19+R19+U19</f>
        <v>250</v>
      </c>
      <c r="G19" s="152">
        <f>I19+K19+M19+O19+Q19+S19+V19</f>
        <v>0</v>
      </c>
      <c r="H19" s="153"/>
      <c r="I19" s="152"/>
      <c r="J19" s="153"/>
      <c r="K19" s="152"/>
      <c r="L19" s="153">
        <v>200</v>
      </c>
      <c r="M19" s="22"/>
      <c r="N19" s="153"/>
      <c r="O19" s="152"/>
      <c r="P19" s="153"/>
      <c r="Q19" s="152"/>
      <c r="R19" s="153"/>
      <c r="S19" s="152"/>
      <c r="T19" s="195" t="s">
        <v>112</v>
      </c>
      <c r="U19" s="157">
        <v>50</v>
      </c>
      <c r="V19" s="22"/>
    </row>
    <row r="20" spans="1:22" ht="15.95" customHeight="1">
      <c r="A20" s="614"/>
      <c r="B20" s="671"/>
      <c r="C20" s="371"/>
      <c r="D20" s="355" t="s">
        <v>495</v>
      </c>
      <c r="E20" s="355"/>
      <c r="F20" s="151">
        <f>H20+J20+L20+N20+P20+R20+U20</f>
        <v>1000</v>
      </c>
      <c r="G20" s="152">
        <f>I20+K20+M20+O20+Q20+S20+V20</f>
        <v>0</v>
      </c>
      <c r="H20" s="153">
        <v>50</v>
      </c>
      <c r="I20" s="22"/>
      <c r="J20" s="153">
        <v>950</v>
      </c>
      <c r="K20" s="22"/>
      <c r="L20" s="153"/>
      <c r="M20" s="152"/>
      <c r="N20" s="153"/>
      <c r="O20" s="152"/>
      <c r="P20" s="153"/>
      <c r="Q20" s="152"/>
      <c r="R20" s="153"/>
      <c r="S20" s="152"/>
      <c r="T20" s="220"/>
      <c r="U20" s="157"/>
      <c r="V20" s="152"/>
    </row>
    <row r="21" spans="1:22" ht="15.75" customHeight="1">
      <c r="A21" s="614"/>
      <c r="B21" s="665"/>
      <c r="C21" s="360"/>
      <c r="D21" s="367" t="s">
        <v>371</v>
      </c>
      <c r="E21" s="367"/>
      <c r="F21" s="144">
        <f>H21+J21+L21+N21+P21+R21+U21</f>
        <v>1650</v>
      </c>
      <c r="G21" s="158">
        <f t="shared" si="3"/>
        <v>0</v>
      </c>
      <c r="H21" s="146"/>
      <c r="I21" s="158"/>
      <c r="J21" s="146"/>
      <c r="K21" s="158"/>
      <c r="L21" s="146"/>
      <c r="M21" s="158"/>
      <c r="N21" s="146">
        <v>450</v>
      </c>
      <c r="O21" s="19"/>
      <c r="P21" s="146">
        <v>1150</v>
      </c>
      <c r="Q21" s="19"/>
      <c r="R21" s="146">
        <v>50</v>
      </c>
      <c r="S21" s="19"/>
      <c r="T21" s="196"/>
      <c r="U21" s="150"/>
      <c r="V21" s="158"/>
    </row>
    <row r="22" spans="1:22" ht="15.95" customHeight="1">
      <c r="A22" s="614"/>
      <c r="B22" s="429" t="s">
        <v>291</v>
      </c>
      <c r="C22" s="360"/>
      <c r="D22" s="367" t="s">
        <v>337</v>
      </c>
      <c r="E22" s="367"/>
      <c r="F22" s="144">
        <f t="shared" si="2"/>
        <v>2100</v>
      </c>
      <c r="G22" s="158">
        <f t="shared" si="3"/>
        <v>0</v>
      </c>
      <c r="H22" s="146">
        <v>150</v>
      </c>
      <c r="I22" s="19"/>
      <c r="J22" s="146">
        <v>1850</v>
      </c>
      <c r="K22" s="19"/>
      <c r="L22" s="146"/>
      <c r="M22" s="158"/>
      <c r="N22" s="146"/>
      <c r="O22" s="158"/>
      <c r="P22" s="146"/>
      <c r="Q22" s="158"/>
      <c r="R22" s="146">
        <v>50</v>
      </c>
      <c r="S22" s="19"/>
      <c r="T22" s="195" t="s">
        <v>89</v>
      </c>
      <c r="U22" s="150">
        <v>50</v>
      </c>
      <c r="V22" s="19"/>
    </row>
    <row r="23" spans="1:22" ht="15.95" customHeight="1">
      <c r="A23" s="614"/>
      <c r="B23" s="618" t="s">
        <v>292</v>
      </c>
      <c r="C23" s="360"/>
      <c r="D23" s="367" t="s">
        <v>427</v>
      </c>
      <c r="E23" s="367"/>
      <c r="F23" s="144">
        <f t="shared" si="2"/>
        <v>2700</v>
      </c>
      <c r="G23" s="158">
        <f t="shared" si="3"/>
        <v>0</v>
      </c>
      <c r="H23" s="146">
        <v>250</v>
      </c>
      <c r="I23" s="19"/>
      <c r="J23" s="146">
        <v>2450</v>
      </c>
      <c r="K23" s="19"/>
      <c r="L23" s="146"/>
      <c r="M23" s="158"/>
      <c r="N23" s="146"/>
      <c r="O23" s="158"/>
      <c r="P23" s="146"/>
      <c r="Q23" s="158"/>
      <c r="R23" s="146"/>
      <c r="S23" s="158"/>
      <c r="T23" s="195"/>
      <c r="U23" s="150"/>
      <c r="V23" s="158"/>
    </row>
    <row r="24" spans="1:22" ht="16.5" customHeight="1">
      <c r="A24" s="614"/>
      <c r="B24" s="683"/>
      <c r="C24" s="360"/>
      <c r="D24" s="366" t="s">
        <v>528</v>
      </c>
      <c r="E24" s="367"/>
      <c r="F24" s="144">
        <f t="shared" si="2"/>
        <v>1050</v>
      </c>
      <c r="G24" s="158">
        <f t="shared" si="3"/>
        <v>0</v>
      </c>
      <c r="H24" s="146"/>
      <c r="I24" s="158"/>
      <c r="J24" s="146"/>
      <c r="K24" s="158"/>
      <c r="L24" s="146">
        <v>600</v>
      </c>
      <c r="M24" s="19"/>
      <c r="N24" s="146"/>
      <c r="O24" s="158"/>
      <c r="P24" s="146">
        <v>400</v>
      </c>
      <c r="Q24" s="19"/>
      <c r="R24" s="146"/>
      <c r="S24" s="158"/>
      <c r="T24" s="211" t="s">
        <v>112</v>
      </c>
      <c r="U24" s="150">
        <v>50</v>
      </c>
      <c r="V24" s="19"/>
    </row>
    <row r="25" spans="1:22" ht="15.95" customHeight="1">
      <c r="A25" s="614"/>
      <c r="B25" s="683"/>
      <c r="C25" s="360"/>
      <c r="D25" s="366" t="s">
        <v>431</v>
      </c>
      <c r="E25" s="367"/>
      <c r="F25" s="144">
        <f t="shared" si="2"/>
        <v>3650</v>
      </c>
      <c r="G25" s="158">
        <f t="shared" si="3"/>
        <v>0</v>
      </c>
      <c r="H25" s="146"/>
      <c r="I25" s="158"/>
      <c r="J25" s="146"/>
      <c r="K25" s="158"/>
      <c r="L25" s="146"/>
      <c r="M25" s="158"/>
      <c r="N25" s="146">
        <v>1100</v>
      </c>
      <c r="O25" s="19"/>
      <c r="P25" s="146">
        <v>2450</v>
      </c>
      <c r="Q25" s="19"/>
      <c r="R25" s="146">
        <v>100</v>
      </c>
      <c r="S25" s="19"/>
      <c r="T25" s="195"/>
      <c r="U25" s="150"/>
      <c r="V25" s="158"/>
    </row>
    <row r="26" spans="1:22" ht="15.95" customHeight="1">
      <c r="A26" s="614"/>
      <c r="B26" s="618" t="s">
        <v>293</v>
      </c>
      <c r="C26" s="360"/>
      <c r="D26" s="367" t="s">
        <v>529</v>
      </c>
      <c r="E26" s="367"/>
      <c r="F26" s="144">
        <f t="shared" si="2"/>
        <v>1000</v>
      </c>
      <c r="G26" s="158">
        <f t="shared" si="3"/>
        <v>0</v>
      </c>
      <c r="H26" s="146"/>
      <c r="I26" s="158"/>
      <c r="J26" s="146"/>
      <c r="K26" s="158"/>
      <c r="L26" s="146">
        <v>600</v>
      </c>
      <c r="M26" s="19"/>
      <c r="N26" s="146"/>
      <c r="O26" s="158"/>
      <c r="P26" s="146">
        <v>400</v>
      </c>
      <c r="Q26" s="19"/>
      <c r="R26" s="146"/>
      <c r="S26" s="158"/>
      <c r="T26" s="195"/>
      <c r="U26" s="150"/>
      <c r="V26" s="158"/>
    </row>
    <row r="27" spans="1:22" ht="15.95" customHeight="1">
      <c r="A27" s="614"/>
      <c r="B27" s="671"/>
      <c r="C27" s="360"/>
      <c r="D27" s="367" t="s">
        <v>530</v>
      </c>
      <c r="E27" s="367"/>
      <c r="F27" s="144">
        <f t="shared" si="2"/>
        <v>2350</v>
      </c>
      <c r="G27" s="158">
        <f t="shared" si="3"/>
        <v>0</v>
      </c>
      <c r="H27" s="146"/>
      <c r="I27" s="158"/>
      <c r="J27" s="146"/>
      <c r="K27" s="158"/>
      <c r="L27" s="146"/>
      <c r="M27" s="158"/>
      <c r="N27" s="146">
        <v>550</v>
      </c>
      <c r="O27" s="19"/>
      <c r="P27" s="146">
        <v>1750</v>
      </c>
      <c r="Q27" s="19"/>
      <c r="R27" s="146"/>
      <c r="S27" s="158"/>
      <c r="T27" s="211" t="s">
        <v>112</v>
      </c>
      <c r="U27" s="150">
        <v>50</v>
      </c>
      <c r="V27" s="19"/>
    </row>
    <row r="28" spans="1:22" ht="15.95" customHeight="1">
      <c r="A28" s="614"/>
      <c r="B28" s="671"/>
      <c r="C28" s="387"/>
      <c r="D28" s="350" t="s">
        <v>456</v>
      </c>
      <c r="E28" s="350"/>
      <c r="F28" s="144">
        <f t="shared" si="2"/>
        <v>1900</v>
      </c>
      <c r="G28" s="159">
        <f t="shared" si="3"/>
        <v>0</v>
      </c>
      <c r="H28" s="289">
        <v>100</v>
      </c>
      <c r="I28" s="20"/>
      <c r="J28" s="289">
        <v>1650</v>
      </c>
      <c r="K28" s="20"/>
      <c r="L28" s="289"/>
      <c r="M28" s="114"/>
      <c r="N28" s="289"/>
      <c r="O28" s="114"/>
      <c r="P28" s="289"/>
      <c r="Q28" s="114"/>
      <c r="R28" s="289">
        <v>150</v>
      </c>
      <c r="S28" s="20"/>
      <c r="T28" s="301"/>
      <c r="U28" s="290"/>
      <c r="V28" s="114"/>
    </row>
    <row r="29" spans="1:22" ht="15.95" customHeight="1">
      <c r="A29" s="615"/>
      <c r="B29" s="422"/>
      <c r="C29" s="418"/>
      <c r="D29" s="457" t="s">
        <v>294</v>
      </c>
      <c r="E29" s="363"/>
      <c r="F29" s="128">
        <f>SUM(F12:F28)</f>
        <v>31500</v>
      </c>
      <c r="G29" s="302">
        <f>SUM(G12:G28)</f>
        <v>0</v>
      </c>
      <c r="H29" s="130">
        <f>SUM(H12:H28)</f>
        <v>650</v>
      </c>
      <c r="I29" s="131">
        <f t="shared" ref="I29:S29" si="4">SUM(I12:I28)</f>
        <v>0</v>
      </c>
      <c r="J29" s="130">
        <f>SUM(J12:J28)</f>
        <v>7900</v>
      </c>
      <c r="K29" s="131">
        <f t="shared" si="4"/>
        <v>0</v>
      </c>
      <c r="L29" s="130">
        <f>SUM(L12:L28)</f>
        <v>5200</v>
      </c>
      <c r="M29" s="131">
        <f t="shared" si="4"/>
        <v>0</v>
      </c>
      <c r="N29" s="130">
        <f>SUM(N12:N28)</f>
        <v>4150</v>
      </c>
      <c r="O29" s="131">
        <f t="shared" si="4"/>
        <v>0</v>
      </c>
      <c r="P29" s="130">
        <f>SUM(P12:P28)</f>
        <v>12500</v>
      </c>
      <c r="Q29" s="131">
        <f t="shared" si="4"/>
        <v>0</v>
      </c>
      <c r="R29" s="130">
        <f>SUM(R12:R28)</f>
        <v>800</v>
      </c>
      <c r="S29" s="131">
        <f t="shared" si="4"/>
        <v>0</v>
      </c>
      <c r="T29" s="232"/>
      <c r="U29" s="134">
        <f>SUM(U12:U28)</f>
        <v>300</v>
      </c>
      <c r="V29" s="131">
        <f>SUM(V12:V28)</f>
        <v>0</v>
      </c>
    </row>
    <row r="30" spans="1:22">
      <c r="A30" s="391" t="s">
        <v>173</v>
      </c>
      <c r="F30" s="185"/>
      <c r="H30" s="185"/>
      <c r="J30" s="364" t="s">
        <v>396</v>
      </c>
      <c r="L30" s="185"/>
      <c r="N30" s="234" t="s">
        <v>520</v>
      </c>
      <c r="P30" s="185"/>
      <c r="R30" s="234" t="s">
        <v>520</v>
      </c>
      <c r="U30" s="185"/>
      <c r="V30" s="187"/>
    </row>
    <row r="31" spans="1:22">
      <c r="F31" s="185"/>
      <c r="H31" s="185"/>
      <c r="J31" s="234" t="s">
        <v>397</v>
      </c>
      <c r="L31" s="185"/>
      <c r="N31" s="234" t="s">
        <v>520</v>
      </c>
      <c r="P31" s="185"/>
      <c r="R31" s="185"/>
      <c r="U31" s="185"/>
    </row>
    <row r="32" spans="1:22">
      <c r="D32" s="364"/>
      <c r="F32" s="185"/>
      <c r="H32" s="185"/>
      <c r="J32" s="234" t="s">
        <v>398</v>
      </c>
      <c r="L32" s="185"/>
      <c r="N32" s="234" t="s">
        <v>520</v>
      </c>
      <c r="P32" s="185"/>
      <c r="R32" s="185"/>
      <c r="U32" s="185"/>
      <c r="V32" s="14"/>
    </row>
    <row r="33" spans="4:21">
      <c r="D33" s="364"/>
      <c r="F33" s="185"/>
      <c r="H33" s="185"/>
      <c r="J33" s="234" t="s">
        <v>520</v>
      </c>
      <c r="L33" s="185"/>
      <c r="N33" s="185"/>
      <c r="P33" s="185"/>
      <c r="R33" s="185"/>
      <c r="U33" s="185"/>
    </row>
    <row r="34" spans="4:21">
      <c r="D34" s="303"/>
      <c r="F34" s="185"/>
      <c r="H34" s="185"/>
      <c r="J34" s="234"/>
      <c r="L34" s="185"/>
      <c r="N34" s="185"/>
      <c r="P34" s="185"/>
      <c r="R34" s="185"/>
      <c r="U34" s="185"/>
    </row>
    <row r="35" spans="4:21">
      <c r="F35" s="185"/>
      <c r="H35" s="185"/>
      <c r="J35" s="234"/>
      <c r="L35" s="185"/>
      <c r="N35" s="185"/>
      <c r="P35" s="185"/>
      <c r="R35" s="185"/>
      <c r="U35" s="185"/>
    </row>
    <row r="36" spans="4:21">
      <c r="F36" s="185"/>
      <c r="H36" s="185"/>
      <c r="J36" s="185"/>
      <c r="L36" s="185"/>
      <c r="N36" s="185"/>
      <c r="P36" s="185"/>
      <c r="R36" s="185"/>
      <c r="U36" s="185"/>
    </row>
    <row r="37" spans="4:21">
      <c r="F37" s="185"/>
      <c r="H37" s="185"/>
      <c r="J37" s="185"/>
      <c r="L37" s="185"/>
      <c r="N37" s="185"/>
      <c r="P37" s="185"/>
      <c r="R37" s="185"/>
      <c r="U37" s="185"/>
    </row>
  </sheetData>
  <sheetProtection algorithmName="SHA-512" hashValue="atK7ukolZyi8D45rMTsa9U3yZmWJUG318UzLCAOnL4ZNCg9BwQ3qHOW7vmujGIl557ESKZ3TF1vbWS8KJSDi6Q==" saltValue="wifj23TkavlQo0IEVYjWpA==" spinCount="100000" sheet="1" objects="1" scenarios="1" selectLockedCells="1"/>
  <mergeCells count="29">
    <mergeCell ref="I1:K1"/>
    <mergeCell ref="S1:V1"/>
    <mergeCell ref="S2:V3"/>
    <mergeCell ref="O2:O3"/>
    <mergeCell ref="Q2:R2"/>
    <mergeCell ref="L2:N3"/>
    <mergeCell ref="I2:K3"/>
    <mergeCell ref="M1:N1"/>
    <mergeCell ref="F1:H1"/>
    <mergeCell ref="A6:A29"/>
    <mergeCell ref="B23:B25"/>
    <mergeCell ref="B26:B28"/>
    <mergeCell ref="T4:V4"/>
    <mergeCell ref="Q3:R3"/>
    <mergeCell ref="B19:B21"/>
    <mergeCell ref="A4:B5"/>
    <mergeCell ref="B6:B18"/>
    <mergeCell ref="R4:S4"/>
    <mergeCell ref="P4:Q4"/>
    <mergeCell ref="N4:O4"/>
    <mergeCell ref="T5:U5"/>
    <mergeCell ref="H4:I4"/>
    <mergeCell ref="J4:K4"/>
    <mergeCell ref="L4:M4"/>
    <mergeCell ref="F4:G5"/>
    <mergeCell ref="C2:H3"/>
    <mergeCell ref="A2:B2"/>
    <mergeCell ref="C4:E5"/>
    <mergeCell ref="C10:E10"/>
  </mergeCells>
  <phoneticPr fontId="2"/>
  <conditionalFormatting sqref="I6:I9 K6:K9 M6:M9 O6:O9 Q6:Q9 S6:S9 V6:V9 M13:M30 Q13:Q30 I14:I30 K14:K30 O14:O30 S14:S30">
    <cfRule type="expression" dxfId="8" priority="3" stopIfTrue="1">
      <formula>H6&lt;I6</formula>
    </cfRule>
  </conditionalFormatting>
  <conditionalFormatting sqref="I12 K12">
    <cfRule type="expression" dxfId="7" priority="2" stopIfTrue="1">
      <formula>H12&lt;I12</formula>
    </cfRule>
  </conditionalFormatting>
  <conditionalFormatting sqref="V12:V29">
    <cfRule type="expression" dxfId="6" priority="1" stopIfTrue="1">
      <formula>U12&lt;V12</formula>
    </cfRule>
  </conditionalFormatting>
  <dataValidations count="1">
    <dataValidation imeMode="off" allowBlank="1" showInputMessage="1" showErrorMessage="1" sqref="F6:V29" xr:uid="{F484E0F3-E5D8-41F2-9843-5291A3B75920}"/>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CFDF2-316C-4E97-AD8C-C237F6D1FBF6}">
  <dimension ref="A1:V39"/>
  <sheetViews>
    <sheetView showGridLines="0" showZeros="0" zoomScaleNormal="100" zoomScaleSheetLayoutView="100" workbookViewId="0">
      <selection activeCell="V14" sqref="V14"/>
    </sheetView>
  </sheetViews>
  <sheetFormatPr defaultRowHeight="14.25"/>
  <cols>
    <col min="1" max="1" width="3.625" style="14" customWidth="1"/>
    <col min="2" max="2" width="7.625" style="14" customWidth="1"/>
    <col min="3" max="3" width="0.375" style="14" customWidth="1"/>
    <col min="4" max="4" width="10.375" style="14" customWidth="1"/>
    <col min="5" max="5" width="0.375" style="14" customWidth="1"/>
    <col min="6" max="6" width="7.5" style="188" customWidth="1"/>
    <col min="7" max="7" width="9" style="184"/>
    <col min="8" max="8" width="6.75" style="188" customWidth="1"/>
    <col min="9" max="9" width="8.125" style="184" customWidth="1"/>
    <col min="10" max="10" width="6.75" style="188" customWidth="1"/>
    <col min="11" max="11" width="8.125" style="184" customWidth="1"/>
    <col min="12" max="12" width="6.75" style="188" customWidth="1"/>
    <col min="13" max="13" width="8.125" style="184" customWidth="1"/>
    <col min="14" max="14" width="6.75" style="188" customWidth="1"/>
    <col min="15" max="15" width="8.125" style="184" customWidth="1"/>
    <col min="16" max="16" width="6.75" style="188" customWidth="1"/>
    <col min="17" max="17" width="8.125" style="184" customWidth="1"/>
    <col min="18" max="18" width="6.75" style="188" customWidth="1"/>
    <col min="19" max="19" width="8.125" style="184" customWidth="1"/>
    <col min="20" max="20" width="3.875" style="123" customWidth="1"/>
    <col min="21" max="21" width="5.125" style="188" customWidth="1"/>
    <col min="22" max="22" width="7.625" style="184" customWidth="1"/>
    <col min="23" max="16384" width="9" style="14"/>
  </cols>
  <sheetData>
    <row r="1" spans="1:22" ht="13.5" customHeight="1">
      <c r="A1" s="14" t="s">
        <v>21</v>
      </c>
      <c r="C1" s="342"/>
      <c r="D1" s="343" t="s">
        <v>66</v>
      </c>
      <c r="E1" s="343"/>
      <c r="F1" s="584">
        <f>郡山市１!F1</f>
        <v>0</v>
      </c>
      <c r="G1" s="566"/>
      <c r="H1" s="567"/>
      <c r="I1" s="590" t="s">
        <v>4</v>
      </c>
      <c r="J1" s="591"/>
      <c r="K1" s="592"/>
      <c r="L1" s="94" t="s">
        <v>5</v>
      </c>
      <c r="M1" s="568">
        <f>郡山市１!M1</f>
        <v>0</v>
      </c>
      <c r="N1" s="569"/>
      <c r="O1" s="97" t="s">
        <v>1</v>
      </c>
      <c r="P1" s="98" t="s">
        <v>6</v>
      </c>
      <c r="Q1" s="99"/>
      <c r="R1" s="192"/>
      <c r="S1" s="562" t="s">
        <v>80</v>
      </c>
      <c r="T1" s="563"/>
      <c r="U1" s="563"/>
      <c r="V1" s="564"/>
    </row>
    <row r="2" spans="1:22" ht="15.75" customHeight="1">
      <c r="A2" s="570">
        <f>郡山市１!A2</f>
        <v>46266</v>
      </c>
      <c r="B2" s="571"/>
      <c r="C2" s="572">
        <f>郡山市１!C2</f>
        <v>0</v>
      </c>
      <c r="D2" s="585"/>
      <c r="E2" s="585"/>
      <c r="F2" s="585"/>
      <c r="G2" s="585"/>
      <c r="H2" s="586"/>
      <c r="I2" s="578">
        <f>郡山市１!I2</f>
        <v>0</v>
      </c>
      <c r="J2" s="579"/>
      <c r="K2" s="580"/>
      <c r="L2" s="546">
        <f>郡山市１!L2</f>
        <v>0</v>
      </c>
      <c r="M2" s="547"/>
      <c r="N2" s="548"/>
      <c r="O2" s="534">
        <f>郡山市１!O2</f>
        <v>0</v>
      </c>
      <c r="P2" s="101"/>
      <c r="Q2" s="53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537"/>
      <c r="S2" s="540">
        <f>郡山市１!S2</f>
        <v>0</v>
      </c>
      <c r="T2" s="541"/>
      <c r="U2" s="541"/>
      <c r="V2" s="542"/>
    </row>
    <row r="3" spans="1:22" ht="15.75" customHeight="1">
      <c r="C3" s="587"/>
      <c r="D3" s="588"/>
      <c r="E3" s="588"/>
      <c r="F3" s="588"/>
      <c r="G3" s="588"/>
      <c r="H3" s="589"/>
      <c r="I3" s="581"/>
      <c r="J3" s="582"/>
      <c r="K3" s="583"/>
      <c r="L3" s="549"/>
      <c r="M3" s="550"/>
      <c r="N3" s="551"/>
      <c r="O3" s="535"/>
      <c r="P3" s="102" t="s">
        <v>7</v>
      </c>
      <c r="Q3" s="538">
        <f>G31</f>
        <v>0</v>
      </c>
      <c r="R3" s="539"/>
      <c r="S3" s="543"/>
      <c r="T3" s="544"/>
      <c r="U3" s="544"/>
      <c r="V3" s="545"/>
    </row>
    <row r="4" spans="1:22" s="345" customFormat="1" ht="16.5" customHeight="1">
      <c r="A4" s="530" t="s">
        <v>279</v>
      </c>
      <c r="B4" s="531"/>
      <c r="C4" s="530" t="s">
        <v>280</v>
      </c>
      <c r="D4" s="553"/>
      <c r="E4" s="554"/>
      <c r="F4" s="557" t="s">
        <v>281</v>
      </c>
      <c r="G4" s="531"/>
      <c r="H4" s="528" t="s">
        <v>282</v>
      </c>
      <c r="I4" s="529"/>
      <c r="J4" s="528" t="s">
        <v>232</v>
      </c>
      <c r="K4" s="529"/>
      <c r="L4" s="528" t="s">
        <v>283</v>
      </c>
      <c r="M4" s="529"/>
      <c r="N4" s="528" t="s">
        <v>284</v>
      </c>
      <c r="O4" s="529"/>
      <c r="P4" s="528" t="s">
        <v>233</v>
      </c>
      <c r="Q4" s="529"/>
      <c r="R4" s="528" t="s">
        <v>285</v>
      </c>
      <c r="S4" s="529"/>
      <c r="T4" s="528" t="s">
        <v>286</v>
      </c>
      <c r="U4" s="559"/>
      <c r="V4" s="529"/>
    </row>
    <row r="5" spans="1:22" ht="14.25" customHeight="1">
      <c r="A5" s="532"/>
      <c r="B5" s="533"/>
      <c r="C5" s="532"/>
      <c r="D5" s="555"/>
      <c r="E5" s="556"/>
      <c r="F5" s="558"/>
      <c r="G5" s="533"/>
      <c r="H5" s="103" t="s">
        <v>248</v>
      </c>
      <c r="I5" s="104" t="s">
        <v>287</v>
      </c>
      <c r="J5" s="103" t="s">
        <v>248</v>
      </c>
      <c r="K5" s="104" t="s">
        <v>287</v>
      </c>
      <c r="L5" s="103" t="s">
        <v>248</v>
      </c>
      <c r="M5" s="104" t="s">
        <v>287</v>
      </c>
      <c r="N5" s="103" t="s">
        <v>248</v>
      </c>
      <c r="O5" s="104" t="s">
        <v>287</v>
      </c>
      <c r="P5" s="103" t="s">
        <v>248</v>
      </c>
      <c r="Q5" s="104" t="s">
        <v>287</v>
      </c>
      <c r="R5" s="103" t="s">
        <v>248</v>
      </c>
      <c r="S5" s="104" t="s">
        <v>287</v>
      </c>
      <c r="T5" s="560" t="s">
        <v>248</v>
      </c>
      <c r="U5" s="561"/>
      <c r="V5" s="105" t="s">
        <v>287</v>
      </c>
    </row>
    <row r="6" spans="1:22" ht="15.6" customHeight="1">
      <c r="A6" s="596" t="s">
        <v>261</v>
      </c>
      <c r="B6" s="612" t="s">
        <v>295</v>
      </c>
      <c r="C6" s="368"/>
      <c r="D6" s="347" t="s">
        <v>116</v>
      </c>
      <c r="E6" s="347"/>
      <c r="F6" s="106">
        <f t="shared" ref="F6:F16" si="0">H6+J6+L6+N6+P6+R6+U6</f>
        <v>1950</v>
      </c>
      <c r="G6" s="107">
        <f t="shared" ref="G6:G16" si="1">I6+K6+M6+O6+Q6+S6+V6</f>
        <v>0</v>
      </c>
      <c r="H6" s="108">
        <v>100</v>
      </c>
      <c r="I6" s="18"/>
      <c r="J6" s="108">
        <v>1850</v>
      </c>
      <c r="K6" s="18"/>
      <c r="L6" s="108"/>
      <c r="M6" s="107"/>
      <c r="N6" s="108"/>
      <c r="O6" s="107"/>
      <c r="P6" s="108"/>
      <c r="Q6" s="107"/>
      <c r="R6" s="108"/>
      <c r="S6" s="107"/>
      <c r="T6" s="111"/>
      <c r="U6" s="112"/>
      <c r="V6" s="107"/>
    </row>
    <row r="7" spans="1:22" ht="15.6" customHeight="1">
      <c r="A7" s="614"/>
      <c r="B7" s="685"/>
      <c r="C7" s="360"/>
      <c r="D7" s="366" t="s">
        <v>451</v>
      </c>
      <c r="E7" s="367"/>
      <c r="F7" s="144">
        <f t="shared" si="0"/>
        <v>1450</v>
      </c>
      <c r="G7" s="158">
        <f t="shared" si="1"/>
        <v>0</v>
      </c>
      <c r="H7" s="146"/>
      <c r="I7" s="158"/>
      <c r="J7" s="146"/>
      <c r="K7" s="158"/>
      <c r="L7" s="146">
        <v>750</v>
      </c>
      <c r="M7" s="19"/>
      <c r="N7" s="146"/>
      <c r="O7" s="158"/>
      <c r="P7" s="146">
        <v>600</v>
      </c>
      <c r="Q7" s="19"/>
      <c r="R7" s="146">
        <v>100</v>
      </c>
      <c r="S7" s="19"/>
      <c r="T7" s="164"/>
      <c r="U7" s="150"/>
      <c r="V7" s="158"/>
    </row>
    <row r="8" spans="1:22" ht="15.6" customHeight="1">
      <c r="A8" s="614"/>
      <c r="B8" s="613"/>
      <c r="C8" s="360"/>
      <c r="D8" s="367" t="s">
        <v>461</v>
      </c>
      <c r="E8" s="394"/>
      <c r="F8" s="144">
        <f t="shared" si="0"/>
        <v>1950</v>
      </c>
      <c r="G8" s="158">
        <f t="shared" si="1"/>
        <v>0</v>
      </c>
      <c r="H8" s="146"/>
      <c r="I8" s="158"/>
      <c r="J8" s="146"/>
      <c r="K8" s="158"/>
      <c r="L8" s="146"/>
      <c r="M8" s="158"/>
      <c r="N8" s="146">
        <v>450</v>
      </c>
      <c r="O8" s="19"/>
      <c r="P8" s="146">
        <v>1450</v>
      </c>
      <c r="Q8" s="19"/>
      <c r="R8" s="146"/>
      <c r="S8" s="158"/>
      <c r="T8" s="211" t="s">
        <v>112</v>
      </c>
      <c r="U8" s="150">
        <v>50</v>
      </c>
      <c r="V8" s="19"/>
    </row>
    <row r="9" spans="1:22" ht="15.6" customHeight="1">
      <c r="A9" s="614"/>
      <c r="B9" s="618" t="s">
        <v>296</v>
      </c>
      <c r="C9" s="360"/>
      <c r="D9" s="367" t="s">
        <v>458</v>
      </c>
      <c r="E9" s="367"/>
      <c r="F9" s="144">
        <f t="shared" si="0"/>
        <v>1100</v>
      </c>
      <c r="G9" s="158">
        <f>I9+K9+M9+O9+Q9+S9+V9</f>
        <v>0</v>
      </c>
      <c r="H9" s="146">
        <v>100</v>
      </c>
      <c r="I9" s="19"/>
      <c r="J9" s="146">
        <v>900</v>
      </c>
      <c r="K9" s="19"/>
      <c r="L9" s="146"/>
      <c r="M9" s="158"/>
      <c r="N9" s="146"/>
      <c r="O9" s="158"/>
      <c r="P9" s="146"/>
      <c r="Q9" s="158"/>
      <c r="R9" s="146">
        <v>100</v>
      </c>
      <c r="S9" s="19"/>
      <c r="T9" s="164"/>
      <c r="U9" s="150"/>
      <c r="V9" s="158"/>
    </row>
    <row r="10" spans="1:22" ht="15.6" customHeight="1">
      <c r="A10" s="614"/>
      <c r="B10" s="671"/>
      <c r="C10" s="360"/>
      <c r="D10" s="367" t="s">
        <v>202</v>
      </c>
      <c r="E10" s="367"/>
      <c r="F10" s="144">
        <f t="shared" si="0"/>
        <v>1400</v>
      </c>
      <c r="G10" s="158">
        <f t="shared" si="1"/>
        <v>0</v>
      </c>
      <c r="H10" s="146"/>
      <c r="I10" s="158"/>
      <c r="J10" s="146"/>
      <c r="K10" s="158"/>
      <c r="L10" s="146"/>
      <c r="M10" s="158"/>
      <c r="N10" s="146">
        <v>400</v>
      </c>
      <c r="O10" s="19"/>
      <c r="P10" s="146">
        <v>950</v>
      </c>
      <c r="Q10" s="19"/>
      <c r="R10" s="146"/>
      <c r="S10" s="158"/>
      <c r="T10" s="211" t="s">
        <v>112</v>
      </c>
      <c r="U10" s="150">
        <v>50</v>
      </c>
      <c r="V10" s="19"/>
    </row>
    <row r="11" spans="1:22" ht="15.6" customHeight="1">
      <c r="A11" s="614"/>
      <c r="B11" s="618" t="s">
        <v>297</v>
      </c>
      <c r="C11" s="355"/>
      <c r="D11" s="355" t="s">
        <v>459</v>
      </c>
      <c r="E11" s="355"/>
      <c r="F11" s="144">
        <f t="shared" si="0"/>
        <v>1150</v>
      </c>
      <c r="G11" s="152">
        <f>I11+K11+M11+O11+Q11+S11+V11</f>
        <v>0</v>
      </c>
      <c r="H11" s="153">
        <v>50</v>
      </c>
      <c r="I11" s="19"/>
      <c r="J11" s="153">
        <v>1000</v>
      </c>
      <c r="K11" s="19"/>
      <c r="L11" s="153"/>
      <c r="M11" s="158"/>
      <c r="N11" s="153"/>
      <c r="O11" s="158"/>
      <c r="P11" s="153"/>
      <c r="Q11" s="158"/>
      <c r="R11" s="153">
        <v>50</v>
      </c>
      <c r="S11" s="19"/>
      <c r="T11" s="195" t="s">
        <v>89</v>
      </c>
      <c r="U11" s="157">
        <v>50</v>
      </c>
      <c r="V11" s="19"/>
    </row>
    <row r="12" spans="1:22" ht="15.6" customHeight="1">
      <c r="A12" s="614"/>
      <c r="B12" s="683"/>
      <c r="C12" s="371"/>
      <c r="D12" s="355" t="s">
        <v>450</v>
      </c>
      <c r="E12" s="355"/>
      <c r="F12" s="144">
        <f t="shared" si="0"/>
        <v>750</v>
      </c>
      <c r="G12" s="152">
        <f t="shared" si="1"/>
        <v>0</v>
      </c>
      <c r="H12" s="153"/>
      <c r="I12" s="158"/>
      <c r="J12" s="153"/>
      <c r="K12" s="158"/>
      <c r="L12" s="153">
        <v>400</v>
      </c>
      <c r="M12" s="19"/>
      <c r="N12" s="153"/>
      <c r="O12" s="158"/>
      <c r="P12" s="153">
        <v>350</v>
      </c>
      <c r="Q12" s="19"/>
      <c r="R12" s="153"/>
      <c r="S12" s="158"/>
      <c r="T12" s="156"/>
      <c r="U12" s="157"/>
      <c r="V12" s="158"/>
    </row>
    <row r="13" spans="1:22" ht="15.6" customHeight="1">
      <c r="A13" s="614"/>
      <c r="B13" s="619"/>
      <c r="C13" s="360"/>
      <c r="D13" s="367" t="s">
        <v>532</v>
      </c>
      <c r="E13" s="367"/>
      <c r="F13" s="144">
        <f t="shared" si="0"/>
        <v>1800</v>
      </c>
      <c r="G13" s="158">
        <f t="shared" si="1"/>
        <v>0</v>
      </c>
      <c r="H13" s="146"/>
      <c r="I13" s="158"/>
      <c r="J13" s="146"/>
      <c r="K13" s="158"/>
      <c r="L13" s="146"/>
      <c r="M13" s="158"/>
      <c r="N13" s="146">
        <v>400</v>
      </c>
      <c r="O13" s="19"/>
      <c r="P13" s="146">
        <v>1400</v>
      </c>
      <c r="Q13" s="19"/>
      <c r="R13" s="146"/>
      <c r="S13" s="158"/>
      <c r="T13" s="149"/>
      <c r="U13" s="150"/>
      <c r="V13" s="158"/>
    </row>
    <row r="14" spans="1:22" ht="15.6" customHeight="1">
      <c r="A14" s="614"/>
      <c r="B14" s="618" t="s">
        <v>298</v>
      </c>
      <c r="C14" s="360"/>
      <c r="D14" s="367" t="s">
        <v>117</v>
      </c>
      <c r="E14" s="367"/>
      <c r="F14" s="144">
        <f t="shared" si="0"/>
        <v>3400</v>
      </c>
      <c r="G14" s="158">
        <f t="shared" si="1"/>
        <v>0</v>
      </c>
      <c r="H14" s="146">
        <v>300</v>
      </c>
      <c r="I14" s="19"/>
      <c r="J14" s="146">
        <v>3000</v>
      </c>
      <c r="K14" s="19"/>
      <c r="L14" s="146"/>
      <c r="M14" s="158"/>
      <c r="N14" s="146"/>
      <c r="O14" s="158"/>
      <c r="P14" s="146"/>
      <c r="Q14" s="158"/>
      <c r="R14" s="146"/>
      <c r="S14" s="158"/>
      <c r="T14" s="149" t="s">
        <v>89</v>
      </c>
      <c r="U14" s="150">
        <v>100</v>
      </c>
      <c r="V14" s="19"/>
    </row>
    <row r="15" spans="1:22" ht="15.6" customHeight="1">
      <c r="A15" s="614"/>
      <c r="B15" s="683"/>
      <c r="C15" s="360"/>
      <c r="D15" s="366" t="s">
        <v>533</v>
      </c>
      <c r="E15" s="367"/>
      <c r="F15" s="144">
        <f t="shared" si="0"/>
        <v>2700</v>
      </c>
      <c r="G15" s="158">
        <f t="shared" si="1"/>
        <v>0</v>
      </c>
      <c r="H15" s="146"/>
      <c r="I15" s="158"/>
      <c r="J15" s="146"/>
      <c r="K15" s="158"/>
      <c r="L15" s="146">
        <v>1050</v>
      </c>
      <c r="M15" s="19"/>
      <c r="N15" s="146"/>
      <c r="O15" s="158"/>
      <c r="P15" s="146">
        <v>1650</v>
      </c>
      <c r="Q15" s="19"/>
      <c r="R15" s="146"/>
      <c r="S15" s="158"/>
      <c r="T15" s="149"/>
      <c r="U15" s="150"/>
      <c r="V15" s="158"/>
    </row>
    <row r="16" spans="1:22" ht="15.6" customHeight="1">
      <c r="A16" s="614"/>
      <c r="B16" s="683"/>
      <c r="C16" s="360"/>
      <c r="D16" s="366" t="s">
        <v>534</v>
      </c>
      <c r="E16" s="367"/>
      <c r="F16" s="144">
        <f t="shared" si="0"/>
        <v>2750</v>
      </c>
      <c r="G16" s="158">
        <f t="shared" si="1"/>
        <v>0</v>
      </c>
      <c r="H16" s="146"/>
      <c r="I16" s="158"/>
      <c r="J16" s="146"/>
      <c r="K16" s="158"/>
      <c r="L16" s="146"/>
      <c r="M16" s="158"/>
      <c r="N16" s="146">
        <v>700</v>
      </c>
      <c r="O16" s="19"/>
      <c r="P16" s="146">
        <v>1900</v>
      </c>
      <c r="Q16" s="19"/>
      <c r="R16" s="146">
        <v>150</v>
      </c>
      <c r="S16" s="19"/>
      <c r="T16" s="149"/>
      <c r="U16" s="150"/>
      <c r="V16" s="158"/>
    </row>
    <row r="17" spans="1:22" ht="15" customHeight="1">
      <c r="A17" s="614"/>
      <c r="B17" s="619"/>
      <c r="C17" s="360"/>
      <c r="D17" s="450" t="s">
        <v>428</v>
      </c>
      <c r="E17" s="367"/>
      <c r="F17" s="144">
        <f t="shared" ref="F17:F25" si="2">H17+J17+L17+N17+P17+R17+U17</f>
        <v>1800</v>
      </c>
      <c r="G17" s="158">
        <f t="shared" ref="G17:G22" si="3">I17+K17+M17+O17+Q17+S17+V17</f>
        <v>0</v>
      </c>
      <c r="H17" s="146"/>
      <c r="I17" s="158"/>
      <c r="J17" s="146"/>
      <c r="K17" s="158"/>
      <c r="L17" s="146"/>
      <c r="M17" s="158"/>
      <c r="N17" s="146">
        <v>700</v>
      </c>
      <c r="O17" s="19"/>
      <c r="P17" s="146">
        <v>1000</v>
      </c>
      <c r="Q17" s="19"/>
      <c r="R17" s="146">
        <v>100</v>
      </c>
      <c r="S17" s="19"/>
      <c r="T17" s="304"/>
      <c r="U17" s="150"/>
      <c r="V17" s="158"/>
    </row>
    <row r="18" spans="1:22" ht="15.6" customHeight="1">
      <c r="A18" s="614"/>
      <c r="B18" s="458" t="s">
        <v>299</v>
      </c>
      <c r="C18" s="360"/>
      <c r="D18" s="367" t="s">
        <v>300</v>
      </c>
      <c r="E18" s="367"/>
      <c r="F18" s="144">
        <f t="shared" si="2"/>
        <v>750</v>
      </c>
      <c r="G18" s="158">
        <f t="shared" si="3"/>
        <v>0</v>
      </c>
      <c r="H18" s="146">
        <v>50</v>
      </c>
      <c r="I18" s="19"/>
      <c r="J18" s="146">
        <v>450</v>
      </c>
      <c r="K18" s="19"/>
      <c r="L18" s="146"/>
      <c r="M18" s="158"/>
      <c r="N18" s="146">
        <v>50</v>
      </c>
      <c r="O18" s="19"/>
      <c r="P18" s="146">
        <v>150</v>
      </c>
      <c r="Q18" s="19"/>
      <c r="R18" s="146">
        <v>50</v>
      </c>
      <c r="S18" s="19"/>
      <c r="T18" s="211"/>
      <c r="U18" s="150"/>
      <c r="V18" s="158"/>
    </row>
    <row r="19" spans="1:22" ht="15.6" customHeight="1">
      <c r="A19" s="614"/>
      <c r="B19" s="426" t="s">
        <v>301</v>
      </c>
      <c r="C19" s="360"/>
      <c r="D19" s="367" t="s">
        <v>302</v>
      </c>
      <c r="E19" s="367"/>
      <c r="F19" s="144">
        <f t="shared" si="2"/>
        <v>800</v>
      </c>
      <c r="G19" s="158">
        <f t="shared" si="3"/>
        <v>0</v>
      </c>
      <c r="H19" s="146"/>
      <c r="I19" s="158"/>
      <c r="J19" s="146">
        <v>500</v>
      </c>
      <c r="K19" s="19"/>
      <c r="L19" s="146">
        <v>50</v>
      </c>
      <c r="M19" s="19"/>
      <c r="N19" s="146">
        <v>50</v>
      </c>
      <c r="O19" s="19"/>
      <c r="P19" s="146">
        <v>150</v>
      </c>
      <c r="Q19" s="19"/>
      <c r="R19" s="146">
        <v>50</v>
      </c>
      <c r="S19" s="19"/>
      <c r="T19" s="211"/>
      <c r="U19" s="150"/>
      <c r="V19" s="158"/>
    </row>
    <row r="20" spans="1:22" ht="15.6" customHeight="1">
      <c r="A20" s="614"/>
      <c r="B20" s="618" t="s">
        <v>303</v>
      </c>
      <c r="C20" s="360"/>
      <c r="D20" s="367" t="s">
        <v>304</v>
      </c>
      <c r="E20" s="367"/>
      <c r="F20" s="144">
        <f t="shared" si="2"/>
        <v>700</v>
      </c>
      <c r="G20" s="158">
        <f t="shared" si="3"/>
        <v>0</v>
      </c>
      <c r="H20" s="146"/>
      <c r="I20" s="158"/>
      <c r="J20" s="146">
        <v>450</v>
      </c>
      <c r="K20" s="19"/>
      <c r="L20" s="146">
        <v>50</v>
      </c>
      <c r="M20" s="19"/>
      <c r="N20" s="146">
        <v>50</v>
      </c>
      <c r="O20" s="19"/>
      <c r="P20" s="146">
        <v>150</v>
      </c>
      <c r="Q20" s="19"/>
      <c r="R20" s="146"/>
      <c r="S20" s="158"/>
      <c r="T20" s="149"/>
      <c r="U20" s="150"/>
      <c r="V20" s="158"/>
    </row>
    <row r="21" spans="1:22" ht="15.6" customHeight="1">
      <c r="A21" s="614"/>
      <c r="B21" s="665"/>
      <c r="C21" s="360"/>
      <c r="D21" s="367" t="s">
        <v>305</v>
      </c>
      <c r="E21" s="367"/>
      <c r="F21" s="144">
        <f t="shared" si="2"/>
        <v>750</v>
      </c>
      <c r="G21" s="158">
        <f t="shared" si="3"/>
        <v>0</v>
      </c>
      <c r="H21" s="146">
        <v>50</v>
      </c>
      <c r="I21" s="19"/>
      <c r="J21" s="146">
        <v>550</v>
      </c>
      <c r="K21" s="19"/>
      <c r="L21" s="146">
        <v>50</v>
      </c>
      <c r="M21" s="19"/>
      <c r="N21" s="146">
        <v>50</v>
      </c>
      <c r="O21" s="19"/>
      <c r="P21" s="146">
        <v>50</v>
      </c>
      <c r="Q21" s="19"/>
      <c r="R21" s="146"/>
      <c r="S21" s="158"/>
      <c r="T21" s="149"/>
      <c r="U21" s="150"/>
      <c r="V21" s="158"/>
    </row>
    <row r="22" spans="1:22" ht="15.6" customHeight="1">
      <c r="A22" s="614"/>
      <c r="B22" s="428" t="s">
        <v>306</v>
      </c>
      <c r="C22" s="360"/>
      <c r="D22" s="367" t="s">
        <v>307</v>
      </c>
      <c r="E22" s="367"/>
      <c r="F22" s="144">
        <f t="shared" si="2"/>
        <v>500</v>
      </c>
      <c r="G22" s="158">
        <f t="shared" si="3"/>
        <v>0</v>
      </c>
      <c r="H22" s="146"/>
      <c r="I22" s="158"/>
      <c r="J22" s="146">
        <v>300</v>
      </c>
      <c r="K22" s="19"/>
      <c r="L22" s="146">
        <v>50</v>
      </c>
      <c r="M22" s="19"/>
      <c r="N22" s="146">
        <v>50</v>
      </c>
      <c r="O22" s="19"/>
      <c r="P22" s="146">
        <v>100</v>
      </c>
      <c r="Q22" s="19"/>
      <c r="R22" s="146"/>
      <c r="S22" s="158"/>
      <c r="T22" s="149"/>
      <c r="U22" s="150"/>
      <c r="V22" s="158"/>
    </row>
    <row r="23" spans="1:22" ht="15.6" hidden="1" customHeight="1">
      <c r="A23" s="614"/>
      <c r="B23" s="459" t="s">
        <v>308</v>
      </c>
      <c r="C23" s="360"/>
      <c r="D23" s="367" t="s">
        <v>363</v>
      </c>
      <c r="E23" s="367"/>
      <c r="F23" s="144">
        <f t="shared" si="2"/>
        <v>0</v>
      </c>
      <c r="G23" s="158">
        <f>I23+K23+M23+O23+Q23+S23+V23</f>
        <v>0</v>
      </c>
      <c r="H23" s="146"/>
      <c r="I23" s="158"/>
      <c r="J23" s="146"/>
      <c r="K23" s="158"/>
      <c r="L23" s="146"/>
      <c r="M23" s="158"/>
      <c r="N23" s="146"/>
      <c r="O23" s="19"/>
      <c r="P23" s="146"/>
      <c r="Q23" s="19"/>
      <c r="R23" s="146"/>
      <c r="S23" s="158"/>
      <c r="T23" s="211"/>
      <c r="U23" s="150"/>
      <c r="V23" s="158"/>
    </row>
    <row r="24" spans="1:22" ht="15.6" customHeight="1">
      <c r="A24" s="614"/>
      <c r="B24" s="618" t="s">
        <v>154</v>
      </c>
      <c r="C24" s="360"/>
      <c r="D24" s="366" t="s">
        <v>535</v>
      </c>
      <c r="E24" s="367"/>
      <c r="F24" s="144">
        <f t="shared" si="2"/>
        <v>2450</v>
      </c>
      <c r="G24" s="158">
        <f>I24+K24+M24+O24+Q24+S24+V24</f>
        <v>0</v>
      </c>
      <c r="H24" s="146"/>
      <c r="I24" s="158"/>
      <c r="J24" s="146"/>
      <c r="K24" s="158"/>
      <c r="L24" s="146"/>
      <c r="M24" s="158"/>
      <c r="N24" s="146">
        <v>650</v>
      </c>
      <c r="O24" s="19"/>
      <c r="P24" s="146">
        <v>1750</v>
      </c>
      <c r="Q24" s="19"/>
      <c r="R24" s="146">
        <v>50</v>
      </c>
      <c r="S24" s="19"/>
      <c r="T24" s="149"/>
      <c r="U24" s="150"/>
      <c r="V24" s="158"/>
    </row>
    <row r="25" spans="1:22" ht="15.6" customHeight="1">
      <c r="A25" s="614"/>
      <c r="B25" s="665"/>
      <c r="C25" s="360"/>
      <c r="D25" s="366" t="s">
        <v>372</v>
      </c>
      <c r="E25" s="367"/>
      <c r="F25" s="144">
        <f t="shared" si="2"/>
        <v>1600</v>
      </c>
      <c r="G25" s="158">
        <f>I25+K25+M25+O25+Q25+S25+V25</f>
        <v>0</v>
      </c>
      <c r="H25" s="146">
        <v>100</v>
      </c>
      <c r="I25" s="19"/>
      <c r="J25" s="146">
        <v>1350</v>
      </c>
      <c r="K25" s="19"/>
      <c r="L25" s="146"/>
      <c r="M25" s="158"/>
      <c r="N25" s="146"/>
      <c r="O25" s="158"/>
      <c r="P25" s="146"/>
      <c r="Q25" s="158"/>
      <c r="R25" s="146">
        <v>100</v>
      </c>
      <c r="S25" s="19"/>
      <c r="T25" s="211" t="s">
        <v>112</v>
      </c>
      <c r="U25" s="150">
        <v>50</v>
      </c>
      <c r="V25" s="19"/>
    </row>
    <row r="26" spans="1:22" ht="15.6" customHeight="1">
      <c r="A26" s="614"/>
      <c r="B26" s="428" t="s">
        <v>152</v>
      </c>
      <c r="C26" s="360"/>
      <c r="D26" s="367" t="s">
        <v>309</v>
      </c>
      <c r="E26" s="367"/>
      <c r="F26" s="144">
        <f t="shared" ref="F26:G30" si="4">H26+J26+L26+N26+P26+R26+U26</f>
        <v>1000</v>
      </c>
      <c r="G26" s="158">
        <f t="shared" si="4"/>
        <v>0</v>
      </c>
      <c r="H26" s="146">
        <v>50</v>
      </c>
      <c r="I26" s="19"/>
      <c r="J26" s="146">
        <v>650</v>
      </c>
      <c r="K26" s="19"/>
      <c r="L26" s="146">
        <v>50</v>
      </c>
      <c r="M26" s="19"/>
      <c r="N26" s="146">
        <v>50</v>
      </c>
      <c r="O26" s="19"/>
      <c r="P26" s="146">
        <v>200</v>
      </c>
      <c r="Q26" s="19"/>
      <c r="R26" s="146"/>
      <c r="S26" s="158"/>
      <c r="T26" s="149"/>
      <c r="U26" s="150"/>
      <c r="V26" s="158"/>
    </row>
    <row r="27" spans="1:22" ht="16.5" customHeight="1">
      <c r="A27" s="614"/>
      <c r="B27" s="618" t="s">
        <v>310</v>
      </c>
      <c r="C27" s="360"/>
      <c r="D27" s="367" t="s">
        <v>341</v>
      </c>
      <c r="E27" s="367"/>
      <c r="F27" s="144">
        <f t="shared" si="4"/>
        <v>900</v>
      </c>
      <c r="G27" s="158">
        <f t="shared" si="4"/>
        <v>0</v>
      </c>
      <c r="H27" s="146">
        <v>50</v>
      </c>
      <c r="I27" s="19"/>
      <c r="J27" s="146">
        <v>700</v>
      </c>
      <c r="K27" s="19"/>
      <c r="L27" s="146">
        <v>100</v>
      </c>
      <c r="M27" s="19"/>
      <c r="N27" s="146"/>
      <c r="O27" s="158"/>
      <c r="P27" s="146"/>
      <c r="Q27" s="158"/>
      <c r="R27" s="146">
        <v>50</v>
      </c>
      <c r="S27" s="19"/>
      <c r="T27" s="149"/>
      <c r="U27" s="150"/>
      <c r="V27" s="158"/>
    </row>
    <row r="28" spans="1:22" ht="15.6" customHeight="1">
      <c r="A28" s="614"/>
      <c r="B28" s="665"/>
      <c r="C28" s="360"/>
      <c r="D28" s="367" t="s">
        <v>474</v>
      </c>
      <c r="E28" s="367"/>
      <c r="F28" s="144">
        <f t="shared" si="4"/>
        <v>650</v>
      </c>
      <c r="G28" s="158">
        <f t="shared" si="4"/>
        <v>0</v>
      </c>
      <c r="H28" s="146"/>
      <c r="I28" s="158"/>
      <c r="J28" s="146"/>
      <c r="K28" s="158"/>
      <c r="L28" s="146"/>
      <c r="M28" s="158"/>
      <c r="N28" s="146">
        <v>150</v>
      </c>
      <c r="O28" s="19"/>
      <c r="P28" s="146">
        <v>500</v>
      </c>
      <c r="Q28" s="19"/>
      <c r="R28" s="146"/>
      <c r="S28" s="158"/>
      <c r="T28" s="149"/>
      <c r="U28" s="150"/>
      <c r="V28" s="158"/>
    </row>
    <row r="29" spans="1:22" ht="15.6" customHeight="1">
      <c r="A29" s="614"/>
      <c r="B29" s="618" t="s">
        <v>311</v>
      </c>
      <c r="C29" s="360"/>
      <c r="D29" s="367" t="s">
        <v>84</v>
      </c>
      <c r="E29" s="367"/>
      <c r="F29" s="144">
        <f t="shared" si="4"/>
        <v>100</v>
      </c>
      <c r="G29" s="158">
        <f t="shared" si="4"/>
        <v>0</v>
      </c>
      <c r="H29" s="146"/>
      <c r="I29" s="158"/>
      <c r="J29" s="146"/>
      <c r="K29" s="158"/>
      <c r="L29" s="146"/>
      <c r="M29" s="158"/>
      <c r="N29" s="146"/>
      <c r="O29" s="158"/>
      <c r="P29" s="146">
        <v>100</v>
      </c>
      <c r="Q29" s="19"/>
      <c r="R29" s="146"/>
      <c r="S29" s="158"/>
      <c r="T29" s="149"/>
      <c r="U29" s="150"/>
      <c r="V29" s="158"/>
    </row>
    <row r="30" spans="1:22" ht="15.6" customHeight="1">
      <c r="A30" s="614"/>
      <c r="B30" s="671"/>
      <c r="C30" s="387"/>
      <c r="D30" s="350" t="s">
        <v>101</v>
      </c>
      <c r="E30" s="350"/>
      <c r="F30" s="113">
        <f t="shared" si="4"/>
        <v>150</v>
      </c>
      <c r="G30" s="159">
        <f t="shared" si="4"/>
        <v>0</v>
      </c>
      <c r="H30" s="289"/>
      <c r="I30" s="159"/>
      <c r="J30" s="289">
        <v>150</v>
      </c>
      <c r="K30" s="21"/>
      <c r="L30" s="289"/>
      <c r="M30" s="159"/>
      <c r="N30" s="289"/>
      <c r="O30" s="159"/>
      <c r="P30" s="289"/>
      <c r="Q30" s="159"/>
      <c r="R30" s="289"/>
      <c r="S30" s="159"/>
      <c r="T30" s="305"/>
      <c r="U30" s="290"/>
      <c r="V30" s="159"/>
    </row>
    <row r="31" spans="1:22" ht="15.6" customHeight="1">
      <c r="A31" s="615"/>
      <c r="B31" s="422"/>
      <c r="C31" s="342"/>
      <c r="D31" s="460" t="s">
        <v>312</v>
      </c>
      <c r="E31" s="343"/>
      <c r="F31" s="139">
        <f>SUM(F6:F30)</f>
        <v>32550</v>
      </c>
      <c r="G31" s="293">
        <f>SUM(G6:G30)</f>
        <v>0</v>
      </c>
      <c r="H31" s="140">
        <f t="shared" ref="H31:S31" si="5">SUM(H6:H30)</f>
        <v>850</v>
      </c>
      <c r="I31" s="293">
        <f>SUM(I6:I30)</f>
        <v>0</v>
      </c>
      <c r="J31" s="140">
        <f t="shared" si="5"/>
        <v>11850</v>
      </c>
      <c r="K31" s="293">
        <f t="shared" si="5"/>
        <v>0</v>
      </c>
      <c r="L31" s="140">
        <f t="shared" si="5"/>
        <v>2550</v>
      </c>
      <c r="M31" s="293">
        <f t="shared" si="5"/>
        <v>0</v>
      </c>
      <c r="N31" s="140">
        <f>SUM(N6:N30)</f>
        <v>3750</v>
      </c>
      <c r="O31" s="293">
        <f t="shared" si="5"/>
        <v>0</v>
      </c>
      <c r="P31" s="140">
        <f>SUM(P6:P30)</f>
        <v>12450</v>
      </c>
      <c r="Q31" s="293">
        <f t="shared" si="5"/>
        <v>0</v>
      </c>
      <c r="R31" s="140">
        <f>SUM(R6:R30)</f>
        <v>800</v>
      </c>
      <c r="S31" s="293">
        <f t="shared" si="5"/>
        <v>0</v>
      </c>
      <c r="T31" s="94"/>
      <c r="U31" s="143">
        <f>SUM(U6:U30)</f>
        <v>300</v>
      </c>
      <c r="V31" s="293">
        <f>SUM(V6:V30)</f>
        <v>0</v>
      </c>
    </row>
    <row r="32" spans="1:22" ht="15.6" customHeight="1">
      <c r="A32" s="449"/>
      <c r="B32" s="686" t="s">
        <v>313</v>
      </c>
      <c r="C32" s="686"/>
      <c r="D32" s="686"/>
      <c r="E32" s="135"/>
      <c r="F32" s="128">
        <f>いわき市１!F10+いわき市１!F29+いわき市２!F31</f>
        <v>72550</v>
      </c>
      <c r="G32" s="277">
        <f>いわき市１!G10+いわき市１!G29+いわき市２!G31</f>
        <v>0</v>
      </c>
      <c r="H32" s="134">
        <f>いわき市１!H10+いわき市１!H29+いわき市２!H31</f>
        <v>2650</v>
      </c>
      <c r="I32" s="277">
        <f>いわき市１!I10+いわき市１!I29+いわき市２!I31</f>
        <v>0</v>
      </c>
      <c r="J32" s="134">
        <f>いわき市１!J10+いわき市１!J29+いわき市２!J31</f>
        <v>26850</v>
      </c>
      <c r="K32" s="277">
        <f>いわき市１!K10+いわき市１!K29+いわき市２!K31</f>
        <v>0</v>
      </c>
      <c r="L32" s="134">
        <f>いわき市１!L10+いわき市１!L29+いわき市２!L31</f>
        <v>7750</v>
      </c>
      <c r="M32" s="277">
        <f>いわき市１!M10+いわき市１!M29+いわき市２!M31</f>
        <v>0</v>
      </c>
      <c r="N32" s="134">
        <f>いわき市１!N10+いわき市１!N29+いわき市２!N31</f>
        <v>7900</v>
      </c>
      <c r="O32" s="277">
        <f>いわき市１!O10+いわき市１!O29+いわき市２!O31</f>
        <v>0</v>
      </c>
      <c r="P32" s="134">
        <f>いわき市１!P10+いわき市１!P29+いわき市２!P31</f>
        <v>24950</v>
      </c>
      <c r="Q32" s="277">
        <f>いわき市１!Q10+いわき市１!Q29+いわき市２!Q31</f>
        <v>0</v>
      </c>
      <c r="R32" s="134">
        <f>いわき市１!R10+いわき市１!R29+いわき市２!R31</f>
        <v>1600</v>
      </c>
      <c r="S32" s="306">
        <f>いわき市１!S10+いわき市１!S29+いわき市２!S31</f>
        <v>0</v>
      </c>
      <c r="T32" s="232"/>
      <c r="U32" s="134">
        <f>いわき市１!U10+いわき市１!U29+いわき市２!U31</f>
        <v>850</v>
      </c>
      <c r="V32" s="277">
        <f>いわき市１!V10+いわき市１!V29+いわき市２!V31</f>
        <v>0</v>
      </c>
    </row>
    <row r="33" spans="1:22" ht="17.25" customHeight="1">
      <c r="A33" s="391" t="s">
        <v>173</v>
      </c>
      <c r="F33" s="185"/>
      <c r="H33" s="185"/>
      <c r="J33" s="234" t="s">
        <v>453</v>
      </c>
      <c r="L33" s="185"/>
      <c r="O33" s="234" t="s">
        <v>236</v>
      </c>
      <c r="P33" s="185"/>
      <c r="R33" s="185"/>
      <c r="U33" s="185"/>
      <c r="V33" s="187"/>
    </row>
    <row r="34" spans="1:22" ht="17.25">
      <c r="A34" s="307"/>
      <c r="F34" s="185"/>
      <c r="H34" s="185"/>
      <c r="J34" s="234" t="s">
        <v>366</v>
      </c>
      <c r="L34" s="185"/>
      <c r="O34" s="234" t="s">
        <v>520</v>
      </c>
      <c r="P34" s="185"/>
      <c r="R34" s="185"/>
      <c r="U34" s="185"/>
    </row>
    <row r="35" spans="1:22">
      <c r="F35" s="185"/>
      <c r="H35" s="185"/>
      <c r="J35" s="234" t="s">
        <v>531</v>
      </c>
      <c r="L35" s="185"/>
      <c r="O35" s="234" t="s">
        <v>520</v>
      </c>
      <c r="P35" s="185"/>
      <c r="R35" s="185"/>
      <c r="U35" s="185"/>
    </row>
    <row r="36" spans="1:22">
      <c r="F36" s="185"/>
      <c r="H36" s="185"/>
      <c r="J36" s="185"/>
      <c r="L36" s="185"/>
      <c r="N36" s="185"/>
      <c r="P36" s="185"/>
      <c r="R36" s="185"/>
      <c r="U36" s="185"/>
    </row>
    <row r="37" spans="1:22">
      <c r="F37" s="185"/>
      <c r="H37" s="185"/>
      <c r="J37" s="185"/>
      <c r="L37" s="185"/>
      <c r="N37" s="185"/>
      <c r="P37" s="185"/>
      <c r="R37" s="185"/>
      <c r="U37" s="185"/>
    </row>
    <row r="38" spans="1:22">
      <c r="F38" s="185"/>
      <c r="H38" s="185"/>
      <c r="J38" s="185"/>
      <c r="L38" s="185"/>
      <c r="N38" s="185"/>
      <c r="P38" s="185"/>
      <c r="R38" s="185"/>
      <c r="U38" s="185"/>
    </row>
    <row r="39" spans="1:22">
      <c r="F39" s="185"/>
      <c r="H39" s="185"/>
      <c r="J39" s="185"/>
      <c r="L39" s="185"/>
      <c r="N39" s="185"/>
      <c r="P39" s="185"/>
      <c r="R39" s="185"/>
      <c r="U39" s="185"/>
    </row>
  </sheetData>
  <sheetProtection algorithmName="SHA-512" hashValue="6dnnVY6VMDWW0PxWidtdz6MsTY5yDXCZT48qj/rxTpIhqFM8/Yy7LP/If3vWQ6EiNpdhFgYac5GtY8eZk/Lxgw==" saltValue="K0v/de2O1T5IoarKG0dJvw==" spinCount="100000" sheet="1" objects="1" scenarios="1" selectLockedCells="1"/>
  <mergeCells count="33">
    <mergeCell ref="B32:D32"/>
    <mergeCell ref="B27:B28"/>
    <mergeCell ref="B29:B30"/>
    <mergeCell ref="A2:B2"/>
    <mergeCell ref="B11:B13"/>
    <mergeCell ref="B24:B25"/>
    <mergeCell ref="A4:B5"/>
    <mergeCell ref="A6:A31"/>
    <mergeCell ref="B14:B17"/>
    <mergeCell ref="C2:H3"/>
    <mergeCell ref="F4:G5"/>
    <mergeCell ref="S1:V1"/>
    <mergeCell ref="B9:B10"/>
    <mergeCell ref="B6:B8"/>
    <mergeCell ref="O2:O3"/>
    <mergeCell ref="C4:E5"/>
    <mergeCell ref="T4:V4"/>
    <mergeCell ref="Q2:R2"/>
    <mergeCell ref="Q3:R3"/>
    <mergeCell ref="R4:S4"/>
    <mergeCell ref="S2:V3"/>
    <mergeCell ref="F1:H1"/>
    <mergeCell ref="M1:N1"/>
    <mergeCell ref="I2:K3"/>
    <mergeCell ref="L2:N3"/>
    <mergeCell ref="I1:K1"/>
    <mergeCell ref="T5:U5"/>
    <mergeCell ref="P4:Q4"/>
    <mergeCell ref="B20:B21"/>
    <mergeCell ref="N4:O4"/>
    <mergeCell ref="L4:M4"/>
    <mergeCell ref="J4:K4"/>
    <mergeCell ref="H4:I4"/>
  </mergeCells>
  <phoneticPr fontId="2"/>
  <conditionalFormatting sqref="I6:I30 K6:K30 M6:M30 O6:O30 Q6:Q30 S6:S30 V6:V30">
    <cfRule type="expression" dxfId="5" priority="1" stopIfTrue="1">
      <formula>H6&lt;I6</formula>
    </cfRule>
  </conditionalFormatting>
  <dataValidations count="1">
    <dataValidation imeMode="off" allowBlank="1" showInputMessage="1" showErrorMessage="1" sqref="F6:S32 U8:V32" xr:uid="{587C57F2-EEE5-475A-8789-41A5CE1C391B}"/>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A0B1D-B1D9-49AD-BA9F-67866939EB10}">
  <dimension ref="A1:V40"/>
  <sheetViews>
    <sheetView showGridLines="0" showZeros="0" zoomScaleNormal="100" zoomScaleSheetLayoutView="100" workbookViewId="0">
      <selection activeCell="V21" sqref="V21"/>
    </sheetView>
  </sheetViews>
  <sheetFormatPr defaultRowHeight="14.25"/>
  <cols>
    <col min="1" max="1" width="3.625" style="14" customWidth="1"/>
    <col min="2" max="2" width="7.625" style="14" customWidth="1"/>
    <col min="3" max="3" width="0.375" style="14" customWidth="1"/>
    <col min="4" max="4" width="10.375" style="14" customWidth="1"/>
    <col min="5" max="5" width="0.375" style="14" customWidth="1"/>
    <col min="6" max="6" width="7.5" style="188" customWidth="1"/>
    <col min="7" max="7" width="8.375" style="184" customWidth="1"/>
    <col min="8" max="8" width="6.75" style="188" customWidth="1"/>
    <col min="9" max="9" width="8.375" style="184" customWidth="1"/>
    <col min="10" max="10" width="6.75" style="188" customWidth="1"/>
    <col min="11" max="11" width="8.375" style="184" customWidth="1"/>
    <col min="12" max="12" width="6.75" style="188" customWidth="1"/>
    <col min="13" max="13" width="8.375" style="184" customWidth="1"/>
    <col min="14" max="14" width="6.75" style="188" customWidth="1"/>
    <col min="15" max="15" width="8.375" style="184" customWidth="1"/>
    <col min="16" max="16" width="6.75" style="188" customWidth="1"/>
    <col min="17" max="17" width="8.375" style="184" customWidth="1"/>
    <col min="18" max="18" width="6.75" style="188" customWidth="1"/>
    <col min="19" max="19" width="8.375" style="184" customWidth="1"/>
    <col min="20" max="20" width="4.125" style="123" customWidth="1"/>
    <col min="21" max="21" width="5" style="188" customWidth="1"/>
    <col min="22" max="22" width="7.75" style="184" customWidth="1"/>
    <col min="23" max="16384" width="9" style="14"/>
  </cols>
  <sheetData>
    <row r="1" spans="1:22" ht="13.5" customHeight="1">
      <c r="A1" s="14" t="s">
        <v>21</v>
      </c>
      <c r="C1" s="342"/>
      <c r="D1" s="343" t="s">
        <v>66</v>
      </c>
      <c r="E1" s="343"/>
      <c r="F1" s="584">
        <f>郡山市１!F1</f>
        <v>0</v>
      </c>
      <c r="G1" s="566"/>
      <c r="H1" s="567"/>
      <c r="I1" s="590" t="s">
        <v>4</v>
      </c>
      <c r="J1" s="591"/>
      <c r="K1" s="592"/>
      <c r="L1" s="94" t="s">
        <v>78</v>
      </c>
      <c r="M1" s="568">
        <f>郡山市１!M1</f>
        <v>0</v>
      </c>
      <c r="N1" s="569"/>
      <c r="O1" s="97" t="s">
        <v>1</v>
      </c>
      <c r="P1" s="98" t="s">
        <v>6</v>
      </c>
      <c r="Q1" s="99"/>
      <c r="R1" s="192"/>
      <c r="S1" s="562" t="s">
        <v>79</v>
      </c>
      <c r="T1" s="563"/>
      <c r="U1" s="563"/>
      <c r="V1" s="564"/>
    </row>
    <row r="2" spans="1:22" ht="15.75" customHeight="1">
      <c r="A2" s="570">
        <f>郡山市１!A2</f>
        <v>46266</v>
      </c>
      <c r="B2" s="571"/>
      <c r="C2" s="572">
        <f>郡山市１!C2</f>
        <v>0</v>
      </c>
      <c r="D2" s="585"/>
      <c r="E2" s="585"/>
      <c r="F2" s="585"/>
      <c r="G2" s="585"/>
      <c r="H2" s="586"/>
      <c r="I2" s="578">
        <f>郡山市１!I2</f>
        <v>0</v>
      </c>
      <c r="J2" s="579"/>
      <c r="K2" s="580"/>
      <c r="L2" s="546">
        <f>郡山市１!L2</f>
        <v>0</v>
      </c>
      <c r="M2" s="547"/>
      <c r="N2" s="548"/>
      <c r="O2" s="534">
        <f>郡山市１!O2</f>
        <v>0</v>
      </c>
      <c r="P2" s="101"/>
      <c r="Q2" s="53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537"/>
      <c r="S2" s="540">
        <f>郡山市１!S2</f>
        <v>0</v>
      </c>
      <c r="T2" s="541"/>
      <c r="U2" s="541"/>
      <c r="V2" s="542"/>
    </row>
    <row r="3" spans="1:22" ht="15.75" customHeight="1">
      <c r="C3" s="587"/>
      <c r="D3" s="588"/>
      <c r="E3" s="588"/>
      <c r="F3" s="588"/>
      <c r="G3" s="588"/>
      <c r="H3" s="589"/>
      <c r="I3" s="581"/>
      <c r="J3" s="582"/>
      <c r="K3" s="583"/>
      <c r="L3" s="549"/>
      <c r="M3" s="550"/>
      <c r="N3" s="551"/>
      <c r="O3" s="535"/>
      <c r="P3" s="102" t="s">
        <v>7</v>
      </c>
      <c r="Q3" s="538">
        <f>G13+G19+G22+G33</f>
        <v>0</v>
      </c>
      <c r="R3" s="539"/>
      <c r="S3" s="543"/>
      <c r="T3" s="544"/>
      <c r="U3" s="544"/>
      <c r="V3" s="545"/>
    </row>
    <row r="4" spans="1:22" s="345" customFormat="1" ht="15.75" customHeight="1">
      <c r="A4" s="530" t="s">
        <v>279</v>
      </c>
      <c r="B4" s="531"/>
      <c r="C4" s="530" t="s">
        <v>280</v>
      </c>
      <c r="D4" s="553"/>
      <c r="E4" s="554"/>
      <c r="F4" s="557" t="s">
        <v>281</v>
      </c>
      <c r="G4" s="531"/>
      <c r="H4" s="528" t="s">
        <v>282</v>
      </c>
      <c r="I4" s="529"/>
      <c r="J4" s="528" t="s">
        <v>232</v>
      </c>
      <c r="K4" s="529"/>
      <c r="L4" s="528" t="s">
        <v>283</v>
      </c>
      <c r="M4" s="529"/>
      <c r="N4" s="528" t="s">
        <v>284</v>
      </c>
      <c r="O4" s="529"/>
      <c r="P4" s="528" t="s">
        <v>233</v>
      </c>
      <c r="Q4" s="529"/>
      <c r="R4" s="528" t="s">
        <v>285</v>
      </c>
      <c r="S4" s="529"/>
      <c r="T4" s="528" t="s">
        <v>286</v>
      </c>
      <c r="U4" s="559"/>
      <c r="V4" s="529"/>
    </row>
    <row r="5" spans="1:22" ht="15.75" customHeight="1">
      <c r="A5" s="532"/>
      <c r="B5" s="533"/>
      <c r="C5" s="532"/>
      <c r="D5" s="555"/>
      <c r="E5" s="556"/>
      <c r="F5" s="558"/>
      <c r="G5" s="533"/>
      <c r="H5" s="103" t="s">
        <v>248</v>
      </c>
      <c r="I5" s="104" t="s">
        <v>287</v>
      </c>
      <c r="J5" s="103" t="s">
        <v>248</v>
      </c>
      <c r="K5" s="104" t="s">
        <v>287</v>
      </c>
      <c r="L5" s="103" t="s">
        <v>248</v>
      </c>
      <c r="M5" s="104" t="s">
        <v>287</v>
      </c>
      <c r="N5" s="103" t="s">
        <v>248</v>
      </c>
      <c r="O5" s="104" t="s">
        <v>287</v>
      </c>
      <c r="P5" s="103" t="s">
        <v>248</v>
      </c>
      <c r="Q5" s="104" t="s">
        <v>287</v>
      </c>
      <c r="R5" s="103" t="s">
        <v>248</v>
      </c>
      <c r="S5" s="104" t="s">
        <v>287</v>
      </c>
      <c r="T5" s="560" t="s">
        <v>248</v>
      </c>
      <c r="U5" s="561"/>
      <c r="V5" s="104" t="s">
        <v>287</v>
      </c>
    </row>
    <row r="6" spans="1:22" ht="15.75" customHeight="1">
      <c r="A6" s="706" t="s">
        <v>184</v>
      </c>
      <c r="B6" s="705" t="s">
        <v>183</v>
      </c>
      <c r="C6" s="342"/>
      <c r="D6" s="709" t="s">
        <v>403</v>
      </c>
      <c r="E6" s="461"/>
      <c r="F6" s="718">
        <f>H6+J6+L6+N6+P6+R6+U6+U7</f>
        <v>7250</v>
      </c>
      <c r="G6" s="699">
        <f>I6+K6+M6+O6+Q6+S6+V6+V7</f>
        <v>0</v>
      </c>
      <c r="H6" s="703">
        <v>500</v>
      </c>
      <c r="I6" s="701"/>
      <c r="J6" s="703">
        <v>6150</v>
      </c>
      <c r="K6" s="701"/>
      <c r="L6" s="703">
        <v>500</v>
      </c>
      <c r="M6" s="701"/>
      <c r="N6" s="703"/>
      <c r="O6" s="699"/>
      <c r="P6" s="703"/>
      <c r="Q6" s="699"/>
      <c r="R6" s="703"/>
      <c r="S6" s="699"/>
      <c r="T6" s="111" t="s">
        <v>89</v>
      </c>
      <c r="U6" s="112">
        <v>50</v>
      </c>
      <c r="V6" s="18"/>
    </row>
    <row r="7" spans="1:22" ht="15.75" customHeight="1">
      <c r="A7" s="707"/>
      <c r="B7" s="668"/>
      <c r="C7" s="371"/>
      <c r="D7" s="710"/>
      <c r="E7" s="443"/>
      <c r="F7" s="698"/>
      <c r="G7" s="700"/>
      <c r="H7" s="704"/>
      <c r="I7" s="702"/>
      <c r="J7" s="704"/>
      <c r="K7" s="702"/>
      <c r="L7" s="704"/>
      <c r="M7" s="702"/>
      <c r="N7" s="704"/>
      <c r="O7" s="700"/>
      <c r="P7" s="704"/>
      <c r="Q7" s="700"/>
      <c r="R7" s="704"/>
      <c r="S7" s="700"/>
      <c r="T7" s="160" t="s">
        <v>88</v>
      </c>
      <c r="U7" s="157">
        <v>50</v>
      </c>
      <c r="V7" s="19"/>
    </row>
    <row r="8" spans="1:22" ht="15.75" customHeight="1">
      <c r="A8" s="707"/>
      <c r="B8" s="669"/>
      <c r="C8" s="360"/>
      <c r="D8" s="367" t="s">
        <v>148</v>
      </c>
      <c r="E8" s="367"/>
      <c r="F8" s="310">
        <f t="shared" ref="F8:G10" si="0">H8+J8+L8+N8+P8+R8+U8</f>
        <v>2500</v>
      </c>
      <c r="G8" s="158">
        <f t="shared" si="0"/>
        <v>0</v>
      </c>
      <c r="H8" s="146"/>
      <c r="I8" s="158"/>
      <c r="J8" s="146"/>
      <c r="K8" s="158"/>
      <c r="L8" s="146"/>
      <c r="M8" s="158"/>
      <c r="N8" s="146">
        <v>400</v>
      </c>
      <c r="O8" s="19"/>
      <c r="P8" s="146">
        <v>2000</v>
      </c>
      <c r="Q8" s="19"/>
      <c r="R8" s="146">
        <v>100</v>
      </c>
      <c r="S8" s="19"/>
      <c r="T8" s="164"/>
      <c r="U8" s="150"/>
      <c r="V8" s="158"/>
    </row>
    <row r="9" spans="1:22" ht="15.75" customHeight="1">
      <c r="A9" s="707"/>
      <c r="B9" s="669"/>
      <c r="C9" s="360"/>
      <c r="D9" s="367" t="s">
        <v>144</v>
      </c>
      <c r="E9" s="394"/>
      <c r="F9" s="310">
        <f t="shared" si="0"/>
        <v>2050</v>
      </c>
      <c r="G9" s="158">
        <f t="shared" si="0"/>
        <v>0</v>
      </c>
      <c r="H9" s="146"/>
      <c r="I9" s="158"/>
      <c r="J9" s="146"/>
      <c r="K9" s="158"/>
      <c r="L9" s="146"/>
      <c r="M9" s="158"/>
      <c r="N9" s="146">
        <v>300</v>
      </c>
      <c r="O9" s="19"/>
      <c r="P9" s="146">
        <v>1650</v>
      </c>
      <c r="Q9" s="19"/>
      <c r="R9" s="146">
        <v>100</v>
      </c>
      <c r="S9" s="19"/>
      <c r="T9" s="164"/>
      <c r="U9" s="150"/>
      <c r="V9" s="158"/>
    </row>
    <row r="10" spans="1:22" ht="15.75" customHeight="1">
      <c r="A10" s="707"/>
      <c r="B10" s="628" t="s">
        <v>185</v>
      </c>
      <c r="C10" s="462"/>
      <c r="D10" s="355" t="s">
        <v>481</v>
      </c>
      <c r="E10" s="443"/>
      <c r="F10" s="311">
        <f t="shared" si="0"/>
        <v>850</v>
      </c>
      <c r="G10" s="308">
        <f t="shared" si="0"/>
        <v>0</v>
      </c>
      <c r="H10" s="309"/>
      <c r="I10" s="308"/>
      <c r="J10" s="309">
        <v>850</v>
      </c>
      <c r="K10" s="87"/>
      <c r="L10" s="309"/>
      <c r="M10" s="308"/>
      <c r="N10" s="309"/>
      <c r="O10" s="308"/>
      <c r="P10" s="309"/>
      <c r="Q10" s="308"/>
      <c r="R10" s="309"/>
      <c r="S10" s="308"/>
      <c r="T10" s="300"/>
      <c r="U10" s="157"/>
      <c r="V10" s="152"/>
    </row>
    <row r="11" spans="1:22" ht="15.75" customHeight="1">
      <c r="A11" s="707"/>
      <c r="B11" s="629"/>
      <c r="C11" s="462"/>
      <c r="D11" s="14" t="s">
        <v>479</v>
      </c>
      <c r="E11" s="463"/>
      <c r="F11" s="311">
        <f>H11+J11+L11+N11+P11+R11+U11</f>
        <v>250</v>
      </c>
      <c r="G11" s="231">
        <f>I11+K11+M11+O11+Q11+S11+V11</f>
        <v>0</v>
      </c>
      <c r="H11" s="312"/>
      <c r="I11" s="231"/>
      <c r="J11" s="312"/>
      <c r="K11" s="231"/>
      <c r="L11" s="312"/>
      <c r="M11" s="231"/>
      <c r="N11" s="312"/>
      <c r="O11" s="231"/>
      <c r="P11" s="312">
        <v>250</v>
      </c>
      <c r="Q11" s="80"/>
      <c r="R11" s="312"/>
      <c r="S11" s="231"/>
      <c r="T11" s="313"/>
      <c r="U11" s="124"/>
      <c r="V11" s="154"/>
    </row>
    <row r="12" spans="1:22" ht="15.75" customHeight="1">
      <c r="A12" s="707"/>
      <c r="B12" s="415" t="s">
        <v>186</v>
      </c>
      <c r="C12" s="387"/>
      <c r="D12" s="350" t="s">
        <v>111</v>
      </c>
      <c r="E12" s="442"/>
      <c r="F12" s="314">
        <f>H12+J12+L12+N12+P12+R12+U12</f>
        <v>2500</v>
      </c>
      <c r="G12" s="288">
        <f>I12+K12+M12+O12+Q12+S12+V12</f>
        <v>0</v>
      </c>
      <c r="H12" s="315">
        <v>50</v>
      </c>
      <c r="I12" s="49"/>
      <c r="J12" s="315">
        <v>1800</v>
      </c>
      <c r="K12" s="49"/>
      <c r="L12" s="315">
        <v>100</v>
      </c>
      <c r="M12" s="49"/>
      <c r="N12" s="315">
        <v>50</v>
      </c>
      <c r="O12" s="49"/>
      <c r="P12" s="315">
        <v>450</v>
      </c>
      <c r="Q12" s="49"/>
      <c r="R12" s="315">
        <v>50</v>
      </c>
      <c r="S12" s="49"/>
      <c r="T12" s="174"/>
      <c r="U12" s="118"/>
      <c r="V12" s="114"/>
    </row>
    <row r="13" spans="1:22" ht="15.75" customHeight="1">
      <c r="A13" s="708"/>
      <c r="B13" s="422"/>
      <c r="C13" s="418"/>
      <c r="D13" s="400" t="s">
        <v>110</v>
      </c>
      <c r="E13" s="451"/>
      <c r="F13" s="316">
        <f t="shared" ref="F13:S13" si="1">SUM(F6:F12)</f>
        <v>15400</v>
      </c>
      <c r="G13" s="317">
        <f t="shared" si="1"/>
        <v>0</v>
      </c>
      <c r="H13" s="316">
        <f t="shared" si="1"/>
        <v>550</v>
      </c>
      <c r="I13" s="317">
        <f t="shared" si="1"/>
        <v>0</v>
      </c>
      <c r="J13" s="316">
        <f t="shared" si="1"/>
        <v>8800</v>
      </c>
      <c r="K13" s="317">
        <f t="shared" si="1"/>
        <v>0</v>
      </c>
      <c r="L13" s="316">
        <f t="shared" si="1"/>
        <v>600</v>
      </c>
      <c r="M13" s="317">
        <f t="shared" si="1"/>
        <v>0</v>
      </c>
      <c r="N13" s="316">
        <f t="shared" si="1"/>
        <v>750</v>
      </c>
      <c r="O13" s="317">
        <f t="shared" si="1"/>
        <v>0</v>
      </c>
      <c r="P13" s="316">
        <f>SUM(P6:P12)</f>
        <v>4350</v>
      </c>
      <c r="Q13" s="317">
        <f t="shared" si="1"/>
        <v>0</v>
      </c>
      <c r="R13" s="316">
        <f t="shared" si="1"/>
        <v>250</v>
      </c>
      <c r="S13" s="317">
        <f t="shared" si="1"/>
        <v>0</v>
      </c>
      <c r="T13" s="220"/>
      <c r="U13" s="181">
        <f>SUM(U6:U12)</f>
        <v>100</v>
      </c>
      <c r="V13" s="120">
        <f>SUM(V6:V12)</f>
        <v>0</v>
      </c>
    </row>
    <row r="14" spans="1:22" ht="3.75" customHeight="1">
      <c r="A14" s="449"/>
      <c r="B14" s="425"/>
      <c r="C14" s="363"/>
      <c r="D14" s="363"/>
      <c r="E14" s="363"/>
      <c r="F14" s="135"/>
      <c r="G14" s="136"/>
      <c r="H14" s="135"/>
      <c r="I14" s="136"/>
      <c r="J14" s="135"/>
      <c r="K14" s="136"/>
      <c r="L14" s="135"/>
      <c r="M14" s="136"/>
      <c r="N14" s="135"/>
      <c r="O14" s="136"/>
      <c r="P14" s="135"/>
      <c r="Q14" s="136"/>
      <c r="R14" s="135"/>
      <c r="S14" s="136"/>
      <c r="T14" s="245"/>
      <c r="U14" s="135"/>
      <c r="V14" s="138"/>
    </row>
    <row r="15" spans="1:22" ht="15.75" customHeight="1">
      <c r="A15" s="599" t="s">
        <v>262</v>
      </c>
      <c r="B15" s="464" t="s">
        <v>314</v>
      </c>
      <c r="C15" s="371"/>
      <c r="D15" s="465" t="s">
        <v>506</v>
      </c>
      <c r="E15" s="355"/>
      <c r="F15" s="151">
        <f>H15+J15+L15+N15+P15+R15+U15</f>
        <v>650</v>
      </c>
      <c r="G15" s="152">
        <f>I15+K15+M15+O15+Q15+S15+V15</f>
        <v>0</v>
      </c>
      <c r="H15" s="153"/>
      <c r="I15" s="107"/>
      <c r="J15" s="153">
        <v>450</v>
      </c>
      <c r="K15" s="18"/>
      <c r="L15" s="153">
        <v>50</v>
      </c>
      <c r="M15" s="18"/>
      <c r="N15" s="153"/>
      <c r="O15" s="107"/>
      <c r="P15" s="153">
        <v>150</v>
      </c>
      <c r="Q15" s="18"/>
      <c r="R15" s="153"/>
      <c r="S15" s="107"/>
      <c r="T15" s="170"/>
      <c r="U15" s="157"/>
      <c r="V15" s="107"/>
    </row>
    <row r="16" spans="1:22" ht="15.75" customHeight="1">
      <c r="A16" s="674"/>
      <c r="B16" s="618" t="s">
        <v>315</v>
      </c>
      <c r="C16" s="387"/>
      <c r="D16" s="711" t="s">
        <v>405</v>
      </c>
      <c r="E16" s="442"/>
      <c r="F16" s="696">
        <f>H16+J16+L16+N16+P16+R16+U16+U17</f>
        <v>3500</v>
      </c>
      <c r="G16" s="676">
        <f>I16+K16+M16+O16+Q16+S16+V16+V17</f>
        <v>0</v>
      </c>
      <c r="H16" s="678">
        <v>100</v>
      </c>
      <c r="I16" s="663"/>
      <c r="J16" s="678">
        <v>2900</v>
      </c>
      <c r="K16" s="663"/>
      <c r="L16" s="678">
        <v>250</v>
      </c>
      <c r="M16" s="663"/>
      <c r="N16" s="678"/>
      <c r="O16" s="676"/>
      <c r="P16" s="678"/>
      <c r="Q16" s="676"/>
      <c r="R16" s="678">
        <v>100</v>
      </c>
      <c r="S16" s="663"/>
      <c r="T16" s="170" t="s">
        <v>88</v>
      </c>
      <c r="U16" s="157">
        <v>100</v>
      </c>
      <c r="V16" s="19"/>
    </row>
    <row r="17" spans="1:22" ht="15.75" customHeight="1">
      <c r="A17" s="674"/>
      <c r="B17" s="683"/>
      <c r="C17" s="371"/>
      <c r="D17" s="710"/>
      <c r="E17" s="443"/>
      <c r="F17" s="698"/>
      <c r="G17" s="677"/>
      <c r="H17" s="679"/>
      <c r="I17" s="664"/>
      <c r="J17" s="679"/>
      <c r="K17" s="664"/>
      <c r="L17" s="679"/>
      <c r="M17" s="664"/>
      <c r="N17" s="679"/>
      <c r="O17" s="677"/>
      <c r="P17" s="679"/>
      <c r="Q17" s="677"/>
      <c r="R17" s="679"/>
      <c r="S17" s="664"/>
      <c r="T17" s="211" t="s">
        <v>89</v>
      </c>
      <c r="U17" s="150">
        <v>50</v>
      </c>
      <c r="V17" s="19"/>
    </row>
    <row r="18" spans="1:22" ht="15.75" customHeight="1">
      <c r="A18" s="674"/>
      <c r="B18" s="683"/>
      <c r="C18" s="387"/>
      <c r="D18" s="466" t="s">
        <v>406</v>
      </c>
      <c r="E18" s="350"/>
      <c r="F18" s="151">
        <f>H18+J18+L18+N18+P18+R18+U18</f>
        <v>4300</v>
      </c>
      <c r="G18" s="159">
        <f>I18+K18+M18+O18+Q18+S18+V18</f>
        <v>0</v>
      </c>
      <c r="H18" s="289"/>
      <c r="I18" s="159"/>
      <c r="J18" s="289"/>
      <c r="K18" s="159"/>
      <c r="L18" s="289"/>
      <c r="M18" s="159"/>
      <c r="N18" s="289">
        <v>800</v>
      </c>
      <c r="O18" s="21"/>
      <c r="P18" s="289">
        <v>3500</v>
      </c>
      <c r="Q18" s="21"/>
      <c r="R18" s="289"/>
      <c r="S18" s="159"/>
      <c r="T18" s="301"/>
      <c r="U18" s="290"/>
      <c r="V18" s="159"/>
    </row>
    <row r="19" spans="1:22" ht="15.75" customHeight="1">
      <c r="A19" s="675"/>
      <c r="B19" s="422"/>
      <c r="C19" s="418"/>
      <c r="D19" s="400" t="s">
        <v>110</v>
      </c>
      <c r="E19" s="363"/>
      <c r="F19" s="128">
        <f t="shared" ref="F19:S19" si="2">SUM(F15:F18)</f>
        <v>8450</v>
      </c>
      <c r="G19" s="131">
        <f>SUM(G15:G18)</f>
        <v>0</v>
      </c>
      <c r="H19" s="130">
        <f t="shared" si="2"/>
        <v>100</v>
      </c>
      <c r="I19" s="131">
        <f t="shared" si="2"/>
        <v>0</v>
      </c>
      <c r="J19" s="130">
        <f t="shared" si="2"/>
        <v>3350</v>
      </c>
      <c r="K19" s="131">
        <f t="shared" si="2"/>
        <v>0</v>
      </c>
      <c r="L19" s="130">
        <f t="shared" si="2"/>
        <v>300</v>
      </c>
      <c r="M19" s="131">
        <f t="shared" si="2"/>
        <v>0</v>
      </c>
      <c r="N19" s="130">
        <f t="shared" si="2"/>
        <v>800</v>
      </c>
      <c r="O19" s="131">
        <f t="shared" si="2"/>
        <v>0</v>
      </c>
      <c r="P19" s="130">
        <f t="shared" si="2"/>
        <v>3650</v>
      </c>
      <c r="Q19" s="131">
        <f t="shared" si="2"/>
        <v>0</v>
      </c>
      <c r="R19" s="130">
        <f t="shared" si="2"/>
        <v>100</v>
      </c>
      <c r="S19" s="131">
        <f t="shared" si="2"/>
        <v>0</v>
      </c>
      <c r="T19" s="299"/>
      <c r="U19" s="134">
        <f>SUM(U15:U18)</f>
        <v>150</v>
      </c>
      <c r="V19" s="131">
        <f>SUM(V15:V18)</f>
        <v>0</v>
      </c>
    </row>
    <row r="20" spans="1:22" ht="3.75" customHeight="1">
      <c r="A20" s="449"/>
      <c r="B20" s="363"/>
      <c r="C20" s="363"/>
      <c r="D20" s="363"/>
      <c r="E20" s="363"/>
      <c r="F20" s="135"/>
      <c r="G20" s="136"/>
      <c r="H20" s="135"/>
      <c r="I20" s="136"/>
      <c r="J20" s="135"/>
      <c r="K20" s="136"/>
      <c r="L20" s="135"/>
      <c r="M20" s="136"/>
      <c r="N20" s="135"/>
      <c r="O20" s="136"/>
      <c r="P20" s="135"/>
      <c r="Q20" s="136"/>
      <c r="R20" s="135"/>
      <c r="S20" s="136"/>
      <c r="T20" s="245"/>
      <c r="U20" s="135"/>
      <c r="V20" s="138"/>
    </row>
    <row r="21" spans="1:22" ht="16.5" customHeight="1">
      <c r="A21" s="712" t="s">
        <v>87</v>
      </c>
      <c r="B21" s="429" t="s">
        <v>320</v>
      </c>
      <c r="C21" s="467"/>
      <c r="D21" s="350" t="s">
        <v>111</v>
      </c>
      <c r="E21" s="468"/>
      <c r="F21" s="318">
        <f>H21+J21+L21+N21+P21+R21+U21</f>
        <v>1300</v>
      </c>
      <c r="G21" s="319">
        <f>I21+K21+M21+O21+Q21+S21+V21</f>
        <v>0</v>
      </c>
      <c r="H21" s="315"/>
      <c r="I21" s="288"/>
      <c r="J21" s="315">
        <v>950</v>
      </c>
      <c r="K21" s="19"/>
      <c r="L21" s="315">
        <v>50</v>
      </c>
      <c r="M21" s="49"/>
      <c r="N21" s="315">
        <v>50</v>
      </c>
      <c r="O21" s="49"/>
      <c r="P21" s="315">
        <v>150</v>
      </c>
      <c r="Q21" s="49"/>
      <c r="R21" s="315">
        <v>50</v>
      </c>
      <c r="S21" s="49"/>
      <c r="T21" s="320" t="s">
        <v>88</v>
      </c>
      <c r="U21" s="321">
        <v>50</v>
      </c>
      <c r="V21" s="26"/>
    </row>
    <row r="22" spans="1:22" ht="18" customHeight="1">
      <c r="A22" s="713"/>
      <c r="B22" s="422"/>
      <c r="C22" s="363"/>
      <c r="D22" s="400" t="s">
        <v>110</v>
      </c>
      <c r="E22" s="363"/>
      <c r="F22" s="128">
        <f t="shared" ref="F22:S22" si="3">SUM(F21:F21)</f>
        <v>1300</v>
      </c>
      <c r="G22" s="131">
        <f t="shared" si="3"/>
        <v>0</v>
      </c>
      <c r="H22" s="130">
        <f t="shared" si="3"/>
        <v>0</v>
      </c>
      <c r="I22" s="131">
        <f t="shared" si="3"/>
        <v>0</v>
      </c>
      <c r="J22" s="130">
        <f t="shared" si="3"/>
        <v>950</v>
      </c>
      <c r="K22" s="131">
        <f t="shared" si="3"/>
        <v>0</v>
      </c>
      <c r="L22" s="130">
        <f t="shared" si="3"/>
        <v>50</v>
      </c>
      <c r="M22" s="131">
        <f t="shared" si="3"/>
        <v>0</v>
      </c>
      <c r="N22" s="130">
        <f t="shared" si="3"/>
        <v>50</v>
      </c>
      <c r="O22" s="131">
        <f t="shared" si="3"/>
        <v>0</v>
      </c>
      <c r="P22" s="130">
        <f t="shared" si="3"/>
        <v>150</v>
      </c>
      <c r="Q22" s="131">
        <f t="shared" si="3"/>
        <v>0</v>
      </c>
      <c r="R22" s="130">
        <f t="shared" si="3"/>
        <v>50</v>
      </c>
      <c r="S22" s="131">
        <f t="shared" si="3"/>
        <v>0</v>
      </c>
      <c r="T22" s="245"/>
      <c r="U22" s="134">
        <f>SUM(U21:U21)</f>
        <v>50</v>
      </c>
      <c r="V22" s="131">
        <f>SUM(V21:V21)</f>
        <v>0</v>
      </c>
    </row>
    <row r="23" spans="1:22" ht="3.75" customHeight="1">
      <c r="A23" s="449"/>
      <c r="B23" s="363"/>
      <c r="C23" s="363"/>
      <c r="D23" s="363"/>
      <c r="E23" s="363"/>
      <c r="F23" s="135"/>
      <c r="G23" s="136"/>
      <c r="H23" s="135"/>
      <c r="I23" s="136"/>
      <c r="J23" s="135"/>
      <c r="K23" s="136"/>
      <c r="L23" s="135"/>
      <c r="M23" s="136"/>
      <c r="N23" s="135"/>
      <c r="O23" s="136"/>
      <c r="P23" s="135"/>
      <c r="Q23" s="136"/>
      <c r="R23" s="135"/>
      <c r="S23" s="136"/>
      <c r="T23" s="245"/>
      <c r="U23" s="135"/>
      <c r="V23" s="138"/>
    </row>
    <row r="24" spans="1:22" ht="15.75" customHeight="1">
      <c r="A24" s="596" t="s">
        <v>272</v>
      </c>
      <c r="B24" s="428" t="s">
        <v>316</v>
      </c>
      <c r="C24" s="371"/>
      <c r="D24" s="355" t="s">
        <v>361</v>
      </c>
      <c r="E24" s="355"/>
      <c r="F24" s="106">
        <f>H24+J24+L24+N24+P24+R24+U24</f>
        <v>700</v>
      </c>
      <c r="G24" s="152">
        <f>I24+K24+M24+O24+Q24+S24+V24</f>
        <v>0</v>
      </c>
      <c r="H24" s="153"/>
      <c r="I24" s="107"/>
      <c r="J24" s="153">
        <v>500</v>
      </c>
      <c r="K24" s="18"/>
      <c r="L24" s="153">
        <v>50</v>
      </c>
      <c r="M24" s="18"/>
      <c r="N24" s="153">
        <v>50</v>
      </c>
      <c r="O24" s="18"/>
      <c r="P24" s="153">
        <v>100</v>
      </c>
      <c r="Q24" s="18"/>
      <c r="R24" s="153"/>
      <c r="S24" s="107"/>
      <c r="T24" s="300"/>
      <c r="U24" s="157"/>
      <c r="V24" s="107"/>
    </row>
    <row r="25" spans="1:22" ht="15.75" customHeight="1">
      <c r="A25" s="597"/>
      <c r="B25" s="618" t="s">
        <v>85</v>
      </c>
      <c r="C25" s="360"/>
      <c r="D25" s="367" t="s">
        <v>439</v>
      </c>
      <c r="E25" s="367"/>
      <c r="F25" s="144">
        <f>SUM(H25,J25,L25,N25,P25,R25,U25)</f>
        <v>450</v>
      </c>
      <c r="G25" s="158">
        <f>I25+K25+M25+O25+Q25+S25+V25</f>
        <v>0</v>
      </c>
      <c r="H25" s="146"/>
      <c r="I25" s="158"/>
      <c r="J25" s="146">
        <v>300</v>
      </c>
      <c r="K25" s="19"/>
      <c r="L25" s="146"/>
      <c r="M25" s="158"/>
      <c r="N25" s="146"/>
      <c r="O25" s="158"/>
      <c r="P25" s="146">
        <v>150</v>
      </c>
      <c r="Q25" s="19"/>
      <c r="R25" s="146"/>
      <c r="S25" s="158"/>
      <c r="T25" s="195"/>
      <c r="U25" s="150"/>
      <c r="V25" s="158"/>
    </row>
    <row r="26" spans="1:22" ht="15.75" customHeight="1">
      <c r="A26" s="597"/>
      <c r="B26" s="685"/>
      <c r="C26" s="360"/>
      <c r="D26" s="367" t="s">
        <v>216</v>
      </c>
      <c r="E26" s="367"/>
      <c r="F26" s="144">
        <f>SUM(H26,J26,L26,N26,P26,R26,U26)</f>
        <v>750</v>
      </c>
      <c r="G26" s="158">
        <f>I26+K26+M26+O26+Q26+S26+V26</f>
        <v>0</v>
      </c>
      <c r="H26" s="146"/>
      <c r="I26" s="158"/>
      <c r="J26" s="146">
        <v>450</v>
      </c>
      <c r="K26" s="19"/>
      <c r="L26" s="146">
        <v>50</v>
      </c>
      <c r="M26" s="19"/>
      <c r="N26" s="146">
        <v>50</v>
      </c>
      <c r="O26" s="19"/>
      <c r="P26" s="146">
        <v>200</v>
      </c>
      <c r="Q26" s="19"/>
      <c r="R26" s="146"/>
      <c r="S26" s="158"/>
      <c r="T26" s="195"/>
      <c r="U26" s="150"/>
      <c r="V26" s="158"/>
    </row>
    <row r="27" spans="1:22" ht="15.75" customHeight="1">
      <c r="A27" s="597"/>
      <c r="B27" s="429" t="s">
        <v>317</v>
      </c>
      <c r="C27" s="716"/>
      <c r="D27" s="714" t="s">
        <v>441</v>
      </c>
      <c r="E27" s="691"/>
      <c r="F27" s="696">
        <f>H27+J27+L27+N27+P27+R27+U27</f>
        <v>750</v>
      </c>
      <c r="G27" s="654">
        <f>I27+K27+M27+O27+Q27+S27+V27</f>
        <v>0</v>
      </c>
      <c r="H27" s="692"/>
      <c r="I27" s="654"/>
      <c r="J27" s="692">
        <v>450</v>
      </c>
      <c r="K27" s="694"/>
      <c r="L27" s="692">
        <v>50</v>
      </c>
      <c r="M27" s="694"/>
      <c r="N27" s="692">
        <v>50</v>
      </c>
      <c r="O27" s="694"/>
      <c r="P27" s="692">
        <v>200</v>
      </c>
      <c r="Q27" s="694"/>
      <c r="R27" s="692"/>
      <c r="S27" s="654"/>
      <c r="T27" s="687"/>
      <c r="U27" s="689"/>
      <c r="V27" s="654"/>
    </row>
    <row r="28" spans="1:22" ht="15.75" customHeight="1">
      <c r="A28" s="597"/>
      <c r="B28" s="426" t="s">
        <v>318</v>
      </c>
      <c r="C28" s="717"/>
      <c r="D28" s="715"/>
      <c r="E28" s="690"/>
      <c r="F28" s="697"/>
      <c r="G28" s="613"/>
      <c r="H28" s="693"/>
      <c r="I28" s="613"/>
      <c r="J28" s="693"/>
      <c r="K28" s="695"/>
      <c r="L28" s="693"/>
      <c r="M28" s="695"/>
      <c r="N28" s="693"/>
      <c r="O28" s="695"/>
      <c r="P28" s="693"/>
      <c r="Q28" s="695"/>
      <c r="R28" s="693"/>
      <c r="S28" s="613"/>
      <c r="T28" s="688"/>
      <c r="U28" s="690"/>
      <c r="V28" s="613"/>
    </row>
    <row r="29" spans="1:22" ht="15.75" customHeight="1">
      <c r="A29" s="597"/>
      <c r="B29" s="429" t="s">
        <v>94</v>
      </c>
      <c r="C29" s="360"/>
      <c r="D29" s="367" t="s">
        <v>454</v>
      </c>
      <c r="E29" s="367"/>
      <c r="F29" s="144">
        <f t="shared" ref="F29:G32" si="4">H29+J29+L29+N29+P29+R29+U29</f>
        <v>50</v>
      </c>
      <c r="G29" s="158">
        <f t="shared" si="4"/>
        <v>0</v>
      </c>
      <c r="H29" s="146"/>
      <c r="I29" s="158"/>
      <c r="J29" s="146"/>
      <c r="K29" s="158"/>
      <c r="L29" s="146"/>
      <c r="M29" s="158"/>
      <c r="N29" s="146"/>
      <c r="O29" s="158"/>
      <c r="P29" s="146">
        <v>50</v>
      </c>
      <c r="Q29" s="19"/>
      <c r="R29" s="146"/>
      <c r="S29" s="158"/>
      <c r="T29" s="211"/>
      <c r="U29" s="150"/>
      <c r="V29" s="158"/>
    </row>
    <row r="30" spans="1:22" ht="15.75" customHeight="1">
      <c r="A30" s="597"/>
      <c r="B30" s="616" t="s">
        <v>106</v>
      </c>
      <c r="C30" s="360"/>
      <c r="D30" s="367" t="s">
        <v>440</v>
      </c>
      <c r="E30" s="367"/>
      <c r="F30" s="144">
        <f t="shared" si="4"/>
        <v>350</v>
      </c>
      <c r="G30" s="158">
        <f t="shared" si="4"/>
        <v>0</v>
      </c>
      <c r="H30" s="146"/>
      <c r="I30" s="158"/>
      <c r="J30" s="146"/>
      <c r="K30" s="158"/>
      <c r="L30" s="146"/>
      <c r="M30" s="158"/>
      <c r="N30" s="146"/>
      <c r="O30" s="158"/>
      <c r="P30" s="146">
        <v>350</v>
      </c>
      <c r="Q30" s="19"/>
      <c r="R30" s="146"/>
      <c r="S30" s="158"/>
      <c r="T30" s="211"/>
      <c r="U30" s="150"/>
      <c r="V30" s="158"/>
    </row>
    <row r="31" spans="1:22" ht="15.75" customHeight="1">
      <c r="A31" s="597"/>
      <c r="B31" s="620"/>
      <c r="C31" s="360"/>
      <c r="D31" s="366" t="s">
        <v>482</v>
      </c>
      <c r="E31" s="367"/>
      <c r="F31" s="144">
        <f t="shared" si="4"/>
        <v>450</v>
      </c>
      <c r="G31" s="158">
        <f t="shared" si="4"/>
        <v>0</v>
      </c>
      <c r="H31" s="146"/>
      <c r="I31" s="158"/>
      <c r="J31" s="146">
        <v>450</v>
      </c>
      <c r="K31" s="19"/>
      <c r="L31" s="146"/>
      <c r="M31" s="158"/>
      <c r="N31" s="146"/>
      <c r="O31" s="158"/>
      <c r="P31" s="146"/>
      <c r="Q31" s="158"/>
      <c r="R31" s="146"/>
      <c r="S31" s="158"/>
      <c r="T31" s="211"/>
      <c r="U31" s="150"/>
      <c r="V31" s="158"/>
    </row>
    <row r="32" spans="1:22" ht="15.75" customHeight="1">
      <c r="A32" s="597"/>
      <c r="B32" s="458" t="s">
        <v>319</v>
      </c>
      <c r="C32" s="360"/>
      <c r="D32" s="367" t="s">
        <v>419</v>
      </c>
      <c r="E32" s="367"/>
      <c r="F32" s="144">
        <f t="shared" si="4"/>
        <v>400</v>
      </c>
      <c r="G32" s="158">
        <f>I32+K32+M32+O32+Q32+S32+V32</f>
        <v>0</v>
      </c>
      <c r="H32" s="146"/>
      <c r="I32" s="158"/>
      <c r="J32" s="146">
        <v>350</v>
      </c>
      <c r="K32" s="19"/>
      <c r="L32" s="146"/>
      <c r="M32" s="158"/>
      <c r="N32" s="146"/>
      <c r="O32" s="158"/>
      <c r="P32" s="146">
        <v>50</v>
      </c>
      <c r="Q32" s="19"/>
      <c r="R32" s="146"/>
      <c r="S32" s="158"/>
      <c r="T32" s="149"/>
      <c r="U32" s="150"/>
      <c r="V32" s="158"/>
    </row>
    <row r="33" spans="1:22" ht="15.75" customHeight="1">
      <c r="A33" s="598"/>
      <c r="B33" s="422"/>
      <c r="C33" s="418"/>
      <c r="D33" s="400" t="s">
        <v>110</v>
      </c>
      <c r="E33" s="363"/>
      <c r="F33" s="128">
        <f t="shared" ref="F33:V33" si="5">SUM(F24:F32)</f>
        <v>3900</v>
      </c>
      <c r="G33" s="131">
        <f t="shared" si="5"/>
        <v>0</v>
      </c>
      <c r="H33" s="130">
        <f t="shared" si="5"/>
        <v>0</v>
      </c>
      <c r="I33" s="131">
        <f t="shared" si="5"/>
        <v>0</v>
      </c>
      <c r="J33" s="130">
        <f t="shared" si="5"/>
        <v>2500</v>
      </c>
      <c r="K33" s="131">
        <f t="shared" si="5"/>
        <v>0</v>
      </c>
      <c r="L33" s="130">
        <f t="shared" si="5"/>
        <v>150</v>
      </c>
      <c r="M33" s="131">
        <f t="shared" si="5"/>
        <v>0</v>
      </c>
      <c r="N33" s="130">
        <f t="shared" si="5"/>
        <v>150</v>
      </c>
      <c r="O33" s="131">
        <f t="shared" si="5"/>
        <v>0</v>
      </c>
      <c r="P33" s="130">
        <f t="shared" si="5"/>
        <v>1100</v>
      </c>
      <c r="Q33" s="131">
        <f t="shared" si="5"/>
        <v>0</v>
      </c>
      <c r="R33" s="130">
        <f t="shared" si="5"/>
        <v>0</v>
      </c>
      <c r="S33" s="131">
        <f t="shared" si="5"/>
        <v>0</v>
      </c>
      <c r="T33" s="232">
        <f t="shared" si="5"/>
        <v>0</v>
      </c>
      <c r="U33" s="134">
        <f t="shared" si="5"/>
        <v>0</v>
      </c>
      <c r="V33" s="131">
        <f t="shared" si="5"/>
        <v>0</v>
      </c>
    </row>
    <row r="34" spans="1:22" ht="16.5" customHeight="1">
      <c r="A34" s="391" t="s">
        <v>173</v>
      </c>
      <c r="F34" s="185"/>
      <c r="H34" s="185"/>
      <c r="J34" s="233" t="s">
        <v>102</v>
      </c>
      <c r="L34" s="185"/>
      <c r="M34" s="364" t="s">
        <v>404</v>
      </c>
      <c r="N34" s="185"/>
      <c r="P34" s="364" t="s">
        <v>437</v>
      </c>
      <c r="Q34" s="14"/>
      <c r="R34" s="185"/>
      <c r="S34" s="14"/>
      <c r="U34" s="185"/>
      <c r="V34" s="187"/>
    </row>
    <row r="35" spans="1:22" ht="16.5" customHeight="1">
      <c r="A35" s="469"/>
      <c r="B35" s="469"/>
      <c r="C35" s="469"/>
      <c r="D35" s="469"/>
      <c r="E35" s="469"/>
      <c r="F35" s="469"/>
      <c r="G35" s="469"/>
      <c r="H35" s="469"/>
      <c r="I35" s="469"/>
      <c r="J35" s="469"/>
      <c r="K35" s="469"/>
      <c r="L35" s="185"/>
      <c r="M35" s="364" t="s">
        <v>402</v>
      </c>
      <c r="N35" s="185"/>
      <c r="P35" s="364" t="s">
        <v>494</v>
      </c>
      <c r="Q35" s="14"/>
      <c r="R35" s="185"/>
      <c r="U35" s="185"/>
    </row>
    <row r="36" spans="1:22" ht="16.5" customHeight="1">
      <c r="A36" s="469"/>
      <c r="B36" s="469"/>
      <c r="C36" s="469"/>
      <c r="D36" s="469"/>
      <c r="E36" s="469"/>
      <c r="F36" s="469"/>
      <c r="G36" s="469"/>
      <c r="H36" s="469"/>
      <c r="I36" s="469"/>
      <c r="J36" s="469"/>
      <c r="K36" s="469"/>
      <c r="L36" s="185"/>
      <c r="N36" s="185"/>
      <c r="P36" s="185"/>
      <c r="R36" s="185"/>
      <c r="U36" s="185"/>
    </row>
    <row r="37" spans="1:22">
      <c r="A37" s="234"/>
      <c r="M37" s="14"/>
    </row>
    <row r="38" spans="1:22">
      <c r="K38" s="410"/>
    </row>
    <row r="39" spans="1:22">
      <c r="K39" s="220"/>
    </row>
    <row r="40" spans="1:22">
      <c r="J40" s="364"/>
    </row>
  </sheetData>
  <sheetProtection algorithmName="SHA-512" hashValue="QGZtls3pKhmmHZJrxKgfTTYqMySj5vm3oeZ+ZolTBUHDeME/o+WMxljOPckYXBkQusCZ4anRAtEvXd+bS6+/5g==" saltValue="yu9xkRzk9VZxvJHQ0ad7RA==" spinCount="100000" sheet="1" objects="1" scenarios="1" selectLockedCells="1"/>
  <mergeCells count="82">
    <mergeCell ref="S1:V1"/>
    <mergeCell ref="S2:V3"/>
    <mergeCell ref="Q2:R2"/>
    <mergeCell ref="Q3:R3"/>
    <mergeCell ref="F6:F7"/>
    <mergeCell ref="I6:I7"/>
    <mergeCell ref="L4:M4"/>
    <mergeCell ref="Q6:Q7"/>
    <mergeCell ref="N4:O4"/>
    <mergeCell ref="T5:U5"/>
    <mergeCell ref="J6:J7"/>
    <mergeCell ref="K6:K7"/>
    <mergeCell ref="L6:L7"/>
    <mergeCell ref="H6:H7"/>
    <mergeCell ref="T4:V4"/>
    <mergeCell ref="R6:R7"/>
    <mergeCell ref="B25:B26"/>
    <mergeCell ref="D16:D17"/>
    <mergeCell ref="B16:B18"/>
    <mergeCell ref="A21:A22"/>
    <mergeCell ref="A15:A19"/>
    <mergeCell ref="A24:A33"/>
    <mergeCell ref="D27:D28"/>
    <mergeCell ref="B30:B31"/>
    <mergeCell ref="C27:C28"/>
    <mergeCell ref="B6:B9"/>
    <mergeCell ref="I2:K3"/>
    <mergeCell ref="F4:G5"/>
    <mergeCell ref="A6:A13"/>
    <mergeCell ref="B10:B11"/>
    <mergeCell ref="D6:D7"/>
    <mergeCell ref="A2:B2"/>
    <mergeCell ref="C2:H3"/>
    <mergeCell ref="C4:E5"/>
    <mergeCell ref="H4:I4"/>
    <mergeCell ref="A4:B5"/>
    <mergeCell ref="J4:K4"/>
    <mergeCell ref="S6:S7"/>
    <mergeCell ref="M6:M7"/>
    <mergeCell ref="N6:N7"/>
    <mergeCell ref="P6:P7"/>
    <mergeCell ref="R4:S4"/>
    <mergeCell ref="O6:O7"/>
    <mergeCell ref="F16:F17"/>
    <mergeCell ref="G6:G7"/>
    <mergeCell ref="G16:G17"/>
    <mergeCell ref="P4:Q4"/>
    <mergeCell ref="P16:P17"/>
    <mergeCell ref="H16:H17"/>
    <mergeCell ref="K16:K17"/>
    <mergeCell ref="F1:H1"/>
    <mergeCell ref="M1:N1"/>
    <mergeCell ref="L2:N3"/>
    <mergeCell ref="I1:K1"/>
    <mergeCell ref="O2:O3"/>
    <mergeCell ref="K27:K28"/>
    <mergeCell ref="R16:R17"/>
    <mergeCell ref="S16:S17"/>
    <mergeCell ref="I16:I17"/>
    <mergeCell ref="J16:J17"/>
    <mergeCell ref="L16:L17"/>
    <mergeCell ref="M16:M17"/>
    <mergeCell ref="O16:O17"/>
    <mergeCell ref="Q16:Q17"/>
    <mergeCell ref="N16:N17"/>
    <mergeCell ref="S27:S28"/>
    <mergeCell ref="T27:T28"/>
    <mergeCell ref="U27:U28"/>
    <mergeCell ref="V27:V28"/>
    <mergeCell ref="E27:E28"/>
    <mergeCell ref="L27:L28"/>
    <mergeCell ref="M27:M28"/>
    <mergeCell ref="N27:N28"/>
    <mergeCell ref="R27:R28"/>
    <mergeCell ref="O27:O28"/>
    <mergeCell ref="P27:P28"/>
    <mergeCell ref="Q27:Q28"/>
    <mergeCell ref="F27:F28"/>
    <mergeCell ref="G27:G28"/>
    <mergeCell ref="H27:H28"/>
    <mergeCell ref="I27:I28"/>
    <mergeCell ref="J27:J28"/>
  </mergeCells>
  <phoneticPr fontId="2"/>
  <dataValidations count="1">
    <dataValidation imeMode="off" allowBlank="1" showInputMessage="1" showErrorMessage="1" sqref="F6:S27 U6:V27 U29:V33 F29:S33" xr:uid="{2CC0274B-0A26-43A4-824F-70B490CFADC7}"/>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D4E54-068E-4CA1-8862-44EA6C07EDAC}">
  <dimension ref="A1:V42"/>
  <sheetViews>
    <sheetView showGridLines="0" showZeros="0" topLeftCell="A3" zoomScaleNormal="100" zoomScaleSheetLayoutView="100" workbookViewId="0">
      <selection activeCell="V22" sqref="V22"/>
    </sheetView>
  </sheetViews>
  <sheetFormatPr defaultRowHeight="14.25"/>
  <cols>
    <col min="1" max="1" width="3.625" style="14" customWidth="1"/>
    <col min="2" max="2" width="7.625" style="14" customWidth="1"/>
    <col min="3" max="3" width="0.375" style="14" customWidth="1"/>
    <col min="4" max="4" width="10.375" style="14" customWidth="1"/>
    <col min="5" max="5" width="0.375" style="14" customWidth="1"/>
    <col min="6" max="6" width="7.5" style="188" customWidth="1"/>
    <col min="7" max="7" width="8.375" style="184" customWidth="1"/>
    <col min="8" max="8" width="6.75" style="188" customWidth="1"/>
    <col min="9" max="9" width="8.375" style="184" customWidth="1"/>
    <col min="10" max="10" width="6.75" style="188" customWidth="1"/>
    <col min="11" max="11" width="8.375" style="184" customWidth="1"/>
    <col min="12" max="12" width="6.75" style="188" customWidth="1"/>
    <col min="13" max="13" width="8.375" style="184" customWidth="1"/>
    <col min="14" max="14" width="6.75" style="188" customWidth="1"/>
    <col min="15" max="15" width="8.375" style="184" customWidth="1"/>
    <col min="16" max="16" width="6.75" style="188" customWidth="1"/>
    <col min="17" max="17" width="8.375" style="184" customWidth="1"/>
    <col min="18" max="18" width="6.75" style="188" customWidth="1"/>
    <col min="19" max="19" width="8.375" style="184" customWidth="1"/>
    <col min="20" max="20" width="4" style="123" customWidth="1"/>
    <col min="21" max="21" width="3.875" style="188" customWidth="1"/>
    <col min="22" max="22" width="7.25" style="184" customWidth="1"/>
    <col min="23" max="16384" width="9" style="14"/>
  </cols>
  <sheetData>
    <row r="1" spans="1:22" ht="13.5" customHeight="1">
      <c r="A1" s="14" t="s">
        <v>42</v>
      </c>
      <c r="C1" s="342"/>
      <c r="D1" s="343" t="s">
        <v>66</v>
      </c>
      <c r="E1" s="343"/>
      <c r="F1" s="584">
        <f>郡山市１!F1</f>
        <v>0</v>
      </c>
      <c r="G1" s="566"/>
      <c r="H1" s="567"/>
      <c r="I1" s="590" t="s">
        <v>4</v>
      </c>
      <c r="J1" s="591"/>
      <c r="K1" s="592"/>
      <c r="L1" s="94" t="s">
        <v>78</v>
      </c>
      <c r="M1" s="568">
        <f>郡山市１!M1</f>
        <v>0</v>
      </c>
      <c r="N1" s="569"/>
      <c r="O1" s="97" t="s">
        <v>1</v>
      </c>
      <c r="P1" s="98" t="s">
        <v>6</v>
      </c>
      <c r="Q1" s="99"/>
      <c r="R1" s="192"/>
      <c r="S1" s="562" t="s">
        <v>80</v>
      </c>
      <c r="T1" s="563"/>
      <c r="U1" s="563"/>
      <c r="V1" s="564"/>
    </row>
    <row r="2" spans="1:22" ht="15.75" customHeight="1">
      <c r="A2" s="570">
        <f>郡山市１!A2</f>
        <v>46266</v>
      </c>
      <c r="B2" s="571"/>
      <c r="C2" s="572">
        <f>郡山市１!C2</f>
        <v>0</v>
      </c>
      <c r="D2" s="585"/>
      <c r="E2" s="585"/>
      <c r="F2" s="585"/>
      <c r="G2" s="585"/>
      <c r="H2" s="586"/>
      <c r="I2" s="578">
        <f>郡山市１!I2</f>
        <v>0</v>
      </c>
      <c r="J2" s="579"/>
      <c r="K2" s="580"/>
      <c r="L2" s="546">
        <f>郡山市１!L2</f>
        <v>0</v>
      </c>
      <c r="M2" s="547"/>
      <c r="N2" s="548"/>
      <c r="O2" s="534">
        <f>郡山市１!O2</f>
        <v>0</v>
      </c>
      <c r="P2" s="101"/>
      <c r="Q2" s="53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537"/>
      <c r="S2" s="540">
        <f>郡山市１!S2</f>
        <v>0</v>
      </c>
      <c r="T2" s="541"/>
      <c r="U2" s="541"/>
      <c r="V2" s="542"/>
    </row>
    <row r="3" spans="1:22" ht="15.75" customHeight="1">
      <c r="C3" s="587"/>
      <c r="D3" s="588"/>
      <c r="E3" s="588"/>
      <c r="F3" s="588"/>
      <c r="G3" s="588"/>
      <c r="H3" s="589"/>
      <c r="I3" s="581"/>
      <c r="J3" s="582"/>
      <c r="K3" s="583"/>
      <c r="L3" s="549"/>
      <c r="M3" s="550"/>
      <c r="N3" s="551"/>
      <c r="O3" s="535"/>
      <c r="P3" s="102" t="s">
        <v>7</v>
      </c>
      <c r="Q3" s="538">
        <f>G20+G27+G36</f>
        <v>0</v>
      </c>
      <c r="R3" s="539"/>
      <c r="S3" s="543"/>
      <c r="T3" s="544"/>
      <c r="U3" s="544"/>
      <c r="V3" s="545"/>
    </row>
    <row r="4" spans="1:22" s="345" customFormat="1" ht="18" customHeight="1">
      <c r="A4" s="530" t="s">
        <v>279</v>
      </c>
      <c r="B4" s="531"/>
      <c r="C4" s="530" t="s">
        <v>280</v>
      </c>
      <c r="D4" s="553"/>
      <c r="E4" s="554"/>
      <c r="F4" s="557" t="s">
        <v>281</v>
      </c>
      <c r="G4" s="531"/>
      <c r="H4" s="528" t="s">
        <v>282</v>
      </c>
      <c r="I4" s="529"/>
      <c r="J4" s="528" t="s">
        <v>232</v>
      </c>
      <c r="K4" s="529"/>
      <c r="L4" s="528" t="s">
        <v>283</v>
      </c>
      <c r="M4" s="529"/>
      <c r="N4" s="528" t="s">
        <v>284</v>
      </c>
      <c r="O4" s="529"/>
      <c r="P4" s="528" t="s">
        <v>233</v>
      </c>
      <c r="Q4" s="529"/>
      <c r="R4" s="528" t="s">
        <v>285</v>
      </c>
      <c r="S4" s="529"/>
      <c r="T4" s="528" t="s">
        <v>286</v>
      </c>
      <c r="U4" s="559"/>
      <c r="V4" s="529"/>
    </row>
    <row r="5" spans="1:22" ht="18" customHeight="1">
      <c r="A5" s="532"/>
      <c r="B5" s="533"/>
      <c r="C5" s="532"/>
      <c r="D5" s="555"/>
      <c r="E5" s="556"/>
      <c r="F5" s="558"/>
      <c r="G5" s="533"/>
      <c r="H5" s="103" t="s">
        <v>248</v>
      </c>
      <c r="I5" s="104" t="s">
        <v>287</v>
      </c>
      <c r="J5" s="103" t="s">
        <v>248</v>
      </c>
      <c r="K5" s="104" t="s">
        <v>287</v>
      </c>
      <c r="L5" s="103" t="s">
        <v>248</v>
      </c>
      <c r="M5" s="104" t="s">
        <v>287</v>
      </c>
      <c r="N5" s="103" t="s">
        <v>248</v>
      </c>
      <c r="O5" s="104" t="s">
        <v>287</v>
      </c>
      <c r="P5" s="103" t="s">
        <v>248</v>
      </c>
      <c r="Q5" s="104" t="s">
        <v>287</v>
      </c>
      <c r="R5" s="103" t="s">
        <v>248</v>
      </c>
      <c r="S5" s="104" t="s">
        <v>287</v>
      </c>
      <c r="T5" s="560" t="s">
        <v>248</v>
      </c>
      <c r="U5" s="561"/>
      <c r="V5" s="105" t="s">
        <v>287</v>
      </c>
    </row>
    <row r="6" spans="1:22" ht="1.5" customHeight="1"/>
    <row r="7" spans="1:22" ht="16.5" customHeight="1">
      <c r="A7" s="596" t="s">
        <v>263</v>
      </c>
      <c r="B7" s="725" t="s">
        <v>321</v>
      </c>
      <c r="C7" s="368"/>
      <c r="D7" s="403" t="s">
        <v>470</v>
      </c>
      <c r="E7" s="347"/>
      <c r="F7" s="106">
        <f>H7+J7+L7+N7+P7+R7+U7</f>
        <v>2400</v>
      </c>
      <c r="G7" s="107">
        <f>I7+K7+M7+O7+Q7+S7+V7</f>
        <v>0</v>
      </c>
      <c r="H7" s="108">
        <v>150</v>
      </c>
      <c r="I7" s="18"/>
      <c r="J7" s="108">
        <v>2250</v>
      </c>
      <c r="K7" s="18"/>
      <c r="L7" s="108"/>
      <c r="M7" s="107"/>
      <c r="N7" s="108"/>
      <c r="O7" s="107"/>
      <c r="P7" s="108"/>
      <c r="Q7" s="107"/>
      <c r="R7" s="108"/>
      <c r="S7" s="107"/>
      <c r="T7" s="322"/>
      <c r="U7" s="112"/>
      <c r="V7" s="107"/>
    </row>
    <row r="8" spans="1:22" ht="16.5" customHeight="1">
      <c r="A8" s="597"/>
      <c r="B8" s="726"/>
      <c r="C8" s="360"/>
      <c r="D8" s="367" t="s">
        <v>118</v>
      </c>
      <c r="E8" s="367"/>
      <c r="F8" s="144">
        <f>H8+J8+L8+N8+P8+R8+U8</f>
        <v>2050</v>
      </c>
      <c r="G8" s="158">
        <f>I8+K8+M8+O8+Q8+S8+V8</f>
        <v>0</v>
      </c>
      <c r="H8" s="146">
        <v>100</v>
      </c>
      <c r="I8" s="19"/>
      <c r="J8" s="146">
        <v>1950</v>
      </c>
      <c r="K8" s="19"/>
      <c r="L8" s="146"/>
      <c r="M8" s="158"/>
      <c r="N8" s="146"/>
      <c r="O8" s="158"/>
      <c r="P8" s="146"/>
      <c r="Q8" s="158"/>
      <c r="R8" s="146"/>
      <c r="S8" s="158"/>
      <c r="T8" s="195"/>
      <c r="U8" s="150"/>
      <c r="V8" s="158"/>
    </row>
    <row r="9" spans="1:22" ht="16.5" customHeight="1">
      <c r="A9" s="597"/>
      <c r="B9" s="726"/>
      <c r="C9" s="360"/>
      <c r="D9" s="367" t="s">
        <v>119</v>
      </c>
      <c r="E9" s="367"/>
      <c r="F9" s="144">
        <f t="shared" ref="F9:F15" si="0">H9+J9+L9+N9+P9+R9+U9</f>
        <v>2100</v>
      </c>
      <c r="G9" s="158">
        <f t="shared" ref="G9:G15" si="1">I9+K9+M9+O9+Q9+S9+V9</f>
        <v>0</v>
      </c>
      <c r="H9" s="146">
        <v>100</v>
      </c>
      <c r="I9" s="19"/>
      <c r="J9" s="146">
        <v>2000</v>
      </c>
      <c r="K9" s="19"/>
      <c r="L9" s="146"/>
      <c r="M9" s="158"/>
      <c r="N9" s="146"/>
      <c r="O9" s="158"/>
      <c r="P9" s="146"/>
      <c r="Q9" s="158"/>
      <c r="R9" s="146"/>
      <c r="S9" s="158"/>
      <c r="T9" s="195"/>
      <c r="U9" s="150"/>
      <c r="V9" s="158"/>
    </row>
    <row r="10" spans="1:22" ht="16.5" customHeight="1">
      <c r="A10" s="597"/>
      <c r="B10" s="726"/>
      <c r="C10" s="360"/>
      <c r="D10" s="367" t="s">
        <v>120</v>
      </c>
      <c r="E10" s="367"/>
      <c r="F10" s="144">
        <f t="shared" si="0"/>
        <v>1550</v>
      </c>
      <c r="G10" s="158">
        <f t="shared" si="1"/>
        <v>0</v>
      </c>
      <c r="H10" s="146">
        <v>100</v>
      </c>
      <c r="I10" s="19"/>
      <c r="J10" s="146">
        <v>1450</v>
      </c>
      <c r="K10" s="19"/>
      <c r="L10" s="146"/>
      <c r="M10" s="158"/>
      <c r="N10" s="146"/>
      <c r="O10" s="158"/>
      <c r="P10" s="146"/>
      <c r="Q10" s="158"/>
      <c r="R10" s="146"/>
      <c r="S10" s="158"/>
      <c r="T10" s="195"/>
      <c r="U10" s="150"/>
      <c r="V10" s="158"/>
    </row>
    <row r="11" spans="1:22" ht="16.5" customHeight="1">
      <c r="A11" s="597"/>
      <c r="B11" s="726"/>
      <c r="C11" s="360"/>
      <c r="D11" s="383" t="s">
        <v>103</v>
      </c>
      <c r="E11" s="367"/>
      <c r="F11" s="144">
        <f t="shared" si="0"/>
        <v>2350</v>
      </c>
      <c r="G11" s="158">
        <f t="shared" si="1"/>
        <v>0</v>
      </c>
      <c r="H11" s="146">
        <v>150</v>
      </c>
      <c r="I11" s="19"/>
      <c r="J11" s="146">
        <v>2200</v>
      </c>
      <c r="K11" s="19"/>
      <c r="L11" s="146"/>
      <c r="M11" s="158"/>
      <c r="N11" s="146"/>
      <c r="O11" s="158"/>
      <c r="P11" s="146"/>
      <c r="Q11" s="158"/>
      <c r="R11" s="146"/>
      <c r="S11" s="158"/>
      <c r="T11" s="195"/>
      <c r="U11" s="150"/>
      <c r="V11" s="158"/>
    </row>
    <row r="12" spans="1:22" ht="16.5" customHeight="1">
      <c r="A12" s="597"/>
      <c r="B12" s="726"/>
      <c r="C12" s="360"/>
      <c r="D12" s="367" t="s">
        <v>143</v>
      </c>
      <c r="E12" s="367"/>
      <c r="F12" s="144">
        <f t="shared" si="0"/>
        <v>2050</v>
      </c>
      <c r="G12" s="158">
        <f t="shared" si="1"/>
        <v>0</v>
      </c>
      <c r="H12" s="146"/>
      <c r="I12" s="158"/>
      <c r="J12" s="146"/>
      <c r="K12" s="158"/>
      <c r="L12" s="146"/>
      <c r="M12" s="158"/>
      <c r="N12" s="146">
        <v>400</v>
      </c>
      <c r="O12" s="19"/>
      <c r="P12" s="146">
        <v>1650</v>
      </c>
      <c r="Q12" s="19"/>
      <c r="R12" s="146"/>
      <c r="S12" s="158"/>
      <c r="T12" s="195"/>
      <c r="U12" s="150"/>
      <c r="V12" s="158"/>
    </row>
    <row r="13" spans="1:22" ht="16.5" customHeight="1">
      <c r="A13" s="597"/>
      <c r="B13" s="726"/>
      <c r="C13" s="360"/>
      <c r="D13" s="366" t="s">
        <v>452</v>
      </c>
      <c r="E13" s="367"/>
      <c r="F13" s="144">
        <f t="shared" si="0"/>
        <v>3500</v>
      </c>
      <c r="G13" s="158">
        <f t="shared" si="1"/>
        <v>0</v>
      </c>
      <c r="H13" s="146"/>
      <c r="I13" s="158"/>
      <c r="J13" s="146"/>
      <c r="K13" s="158"/>
      <c r="L13" s="146"/>
      <c r="M13" s="158"/>
      <c r="N13" s="146">
        <v>700</v>
      </c>
      <c r="O13" s="19"/>
      <c r="P13" s="146">
        <v>2800</v>
      </c>
      <c r="Q13" s="19"/>
      <c r="R13" s="146"/>
      <c r="S13" s="158"/>
      <c r="T13" s="195"/>
      <c r="U13" s="150"/>
      <c r="V13" s="158"/>
    </row>
    <row r="14" spans="1:22" ht="16.5" customHeight="1">
      <c r="A14" s="597"/>
      <c r="B14" s="726"/>
      <c r="C14" s="360"/>
      <c r="D14" s="367" t="s">
        <v>148</v>
      </c>
      <c r="E14" s="367"/>
      <c r="F14" s="144">
        <f t="shared" si="0"/>
        <v>1300</v>
      </c>
      <c r="G14" s="158">
        <f t="shared" si="1"/>
        <v>0</v>
      </c>
      <c r="H14" s="146"/>
      <c r="I14" s="158"/>
      <c r="J14" s="146"/>
      <c r="K14" s="158"/>
      <c r="L14" s="146"/>
      <c r="M14" s="158"/>
      <c r="N14" s="146">
        <v>300</v>
      </c>
      <c r="O14" s="19"/>
      <c r="P14" s="146">
        <v>1000</v>
      </c>
      <c r="Q14" s="19"/>
      <c r="R14" s="146"/>
      <c r="S14" s="158"/>
      <c r="T14" s="195"/>
      <c r="U14" s="150"/>
      <c r="V14" s="158"/>
    </row>
    <row r="15" spans="1:22" ht="16.5" customHeight="1">
      <c r="A15" s="597"/>
      <c r="B15" s="726"/>
      <c r="C15" s="360"/>
      <c r="D15" s="367" t="s">
        <v>150</v>
      </c>
      <c r="E15" s="367"/>
      <c r="F15" s="144">
        <f t="shared" si="0"/>
        <v>1200</v>
      </c>
      <c r="G15" s="158">
        <f t="shared" si="1"/>
        <v>0</v>
      </c>
      <c r="H15" s="146"/>
      <c r="I15" s="158"/>
      <c r="J15" s="146"/>
      <c r="K15" s="158"/>
      <c r="L15" s="146"/>
      <c r="M15" s="158"/>
      <c r="N15" s="146">
        <v>200</v>
      </c>
      <c r="O15" s="19"/>
      <c r="P15" s="146">
        <v>1000</v>
      </c>
      <c r="Q15" s="19"/>
      <c r="R15" s="146"/>
      <c r="S15" s="158"/>
      <c r="T15" s="195"/>
      <c r="U15" s="150"/>
      <c r="V15" s="158"/>
    </row>
    <row r="16" spans="1:22" ht="16.5" customHeight="1">
      <c r="A16" s="597"/>
      <c r="B16" s="726"/>
      <c r="C16" s="387"/>
      <c r="D16" s="728" t="s">
        <v>165</v>
      </c>
      <c r="E16" s="350"/>
      <c r="F16" s="696">
        <f>H16+J16+L16+N16+P16+R16+U16+U17</f>
        <v>5200</v>
      </c>
      <c r="G16" s="654">
        <f>I16+K16+M16+O16+Q16+S16+V16+V17</f>
        <v>0</v>
      </c>
      <c r="H16" s="722"/>
      <c r="I16" s="720"/>
      <c r="J16" s="722"/>
      <c r="K16" s="720"/>
      <c r="L16" s="692">
        <v>2100</v>
      </c>
      <c r="M16" s="694"/>
      <c r="N16" s="722"/>
      <c r="O16" s="720"/>
      <c r="P16" s="692">
        <v>2300</v>
      </c>
      <c r="Q16" s="694"/>
      <c r="R16" s="692">
        <v>650</v>
      </c>
      <c r="S16" s="694"/>
      <c r="T16" s="195" t="s">
        <v>89</v>
      </c>
      <c r="U16" s="150">
        <v>100</v>
      </c>
      <c r="V16" s="19"/>
    </row>
    <row r="17" spans="1:22" ht="16.5" customHeight="1">
      <c r="A17" s="597"/>
      <c r="B17" s="726"/>
      <c r="C17" s="371"/>
      <c r="D17" s="729"/>
      <c r="E17" s="355"/>
      <c r="F17" s="698"/>
      <c r="G17" s="700"/>
      <c r="H17" s="723"/>
      <c r="I17" s="721"/>
      <c r="J17" s="723"/>
      <c r="K17" s="721"/>
      <c r="L17" s="704"/>
      <c r="M17" s="702"/>
      <c r="N17" s="723"/>
      <c r="O17" s="721"/>
      <c r="P17" s="704"/>
      <c r="Q17" s="702"/>
      <c r="R17" s="704"/>
      <c r="S17" s="702"/>
      <c r="T17" s="170" t="s">
        <v>88</v>
      </c>
      <c r="U17" s="157">
        <v>50</v>
      </c>
      <c r="V17" s="19"/>
    </row>
    <row r="18" spans="1:22" ht="16.5" customHeight="1">
      <c r="A18" s="597"/>
      <c r="B18" s="727"/>
      <c r="C18" s="360"/>
      <c r="D18" s="367" t="s">
        <v>368</v>
      </c>
      <c r="E18" s="367"/>
      <c r="F18" s="144">
        <f>H18+J18+L18+N18+P18+R18+U18</f>
        <v>500</v>
      </c>
      <c r="G18" s="323">
        <f>I18+K18+M18+O18+Q18+S18+V18</f>
        <v>0</v>
      </c>
      <c r="H18" s="146"/>
      <c r="I18" s="158"/>
      <c r="J18" s="146">
        <v>300</v>
      </c>
      <c r="K18" s="19"/>
      <c r="L18" s="146">
        <v>50</v>
      </c>
      <c r="M18" s="19"/>
      <c r="N18" s="146"/>
      <c r="O18" s="158"/>
      <c r="P18" s="146">
        <v>150</v>
      </c>
      <c r="Q18" s="19"/>
      <c r="R18" s="146"/>
      <c r="S18" s="158"/>
      <c r="T18" s="195"/>
      <c r="U18" s="150"/>
      <c r="V18" s="158"/>
    </row>
    <row r="19" spans="1:22" ht="16.5" customHeight="1">
      <c r="A19" s="597"/>
      <c r="B19" s="470" t="s">
        <v>187</v>
      </c>
      <c r="C19" s="462"/>
      <c r="D19" s="14" t="s">
        <v>373</v>
      </c>
      <c r="F19" s="119">
        <f>H19+J19+L19+N19+P19+R19+U19</f>
        <v>1950</v>
      </c>
      <c r="G19" s="324">
        <f>I19+K19+M19+O19+Q19+S19+V19</f>
        <v>0</v>
      </c>
      <c r="H19" s="121">
        <v>50</v>
      </c>
      <c r="I19" s="24"/>
      <c r="J19" s="121">
        <v>1400</v>
      </c>
      <c r="K19" s="24"/>
      <c r="L19" s="121">
        <v>100</v>
      </c>
      <c r="M19" s="24"/>
      <c r="N19" s="121">
        <v>50</v>
      </c>
      <c r="O19" s="24"/>
      <c r="P19" s="121">
        <v>300</v>
      </c>
      <c r="Q19" s="24"/>
      <c r="R19" s="121">
        <v>50</v>
      </c>
      <c r="S19" s="24"/>
      <c r="T19" s="220"/>
      <c r="U19" s="124"/>
      <c r="V19" s="154"/>
    </row>
    <row r="20" spans="1:22" ht="16.5" customHeight="1">
      <c r="A20" s="598"/>
      <c r="B20" s="471"/>
      <c r="C20" s="418"/>
      <c r="D20" s="400" t="s">
        <v>109</v>
      </c>
      <c r="E20" s="363"/>
      <c r="F20" s="128">
        <f>SUM(F7:F19)</f>
        <v>26150</v>
      </c>
      <c r="G20" s="131">
        <f>SUM(G7:G19)</f>
        <v>0</v>
      </c>
      <c r="H20" s="130">
        <f t="shared" ref="H20:R20" si="2">SUM(H7:H19)</f>
        <v>650</v>
      </c>
      <c r="I20" s="131">
        <f t="shared" si="2"/>
        <v>0</v>
      </c>
      <c r="J20" s="130">
        <f t="shared" si="2"/>
        <v>11550</v>
      </c>
      <c r="K20" s="131">
        <f t="shared" si="2"/>
        <v>0</v>
      </c>
      <c r="L20" s="130">
        <f t="shared" si="2"/>
        <v>2250</v>
      </c>
      <c r="M20" s="131">
        <f t="shared" si="2"/>
        <v>0</v>
      </c>
      <c r="N20" s="130">
        <f t="shared" si="2"/>
        <v>1650</v>
      </c>
      <c r="O20" s="131">
        <f t="shared" si="2"/>
        <v>0</v>
      </c>
      <c r="P20" s="130">
        <f t="shared" si="2"/>
        <v>9200</v>
      </c>
      <c r="Q20" s="131">
        <f t="shared" si="2"/>
        <v>0</v>
      </c>
      <c r="R20" s="130">
        <f t="shared" si="2"/>
        <v>700</v>
      </c>
      <c r="S20" s="131">
        <f>SUM(S7:S19)</f>
        <v>0</v>
      </c>
      <c r="T20" s="232"/>
      <c r="U20" s="134">
        <f>SUM(U7:U19)</f>
        <v>150</v>
      </c>
      <c r="V20" s="131">
        <f>SUM(V7:V19)</f>
        <v>0</v>
      </c>
    </row>
    <row r="21" spans="1:22" ht="4.5" customHeight="1">
      <c r="A21" s="472"/>
      <c r="B21" s="473"/>
      <c r="C21" s="363"/>
      <c r="D21" s="400"/>
      <c r="E21" s="363"/>
      <c r="F21" s="135"/>
      <c r="G21" s="325"/>
      <c r="H21" s="135"/>
      <c r="I21" s="325"/>
      <c r="J21" s="135"/>
      <c r="K21" s="325"/>
      <c r="L21" s="135"/>
      <c r="M21" s="325"/>
      <c r="N21" s="135"/>
      <c r="O21" s="325"/>
      <c r="P21" s="135"/>
      <c r="Q21" s="325"/>
      <c r="R21" s="135"/>
      <c r="S21" s="325"/>
      <c r="T21" s="133"/>
      <c r="U21" s="135"/>
      <c r="V21" s="131"/>
    </row>
    <row r="22" spans="1:22" ht="16.5" customHeight="1">
      <c r="A22" s="596" t="s">
        <v>60</v>
      </c>
      <c r="B22" s="724" t="s">
        <v>107</v>
      </c>
      <c r="C22" s="368"/>
      <c r="D22" s="347" t="s">
        <v>18</v>
      </c>
      <c r="E22" s="347"/>
      <c r="F22" s="265">
        <f t="shared" ref="F22:G26" si="3">H22+J22+L22+N22+P22+R22+U22</f>
        <v>2000</v>
      </c>
      <c r="G22" s="107">
        <f t="shared" si="3"/>
        <v>0</v>
      </c>
      <c r="H22" s="125">
        <v>50</v>
      </c>
      <c r="I22" s="18"/>
      <c r="J22" s="125">
        <v>1450</v>
      </c>
      <c r="K22" s="50"/>
      <c r="L22" s="125">
        <v>200</v>
      </c>
      <c r="M22" s="18"/>
      <c r="N22" s="125"/>
      <c r="O22" s="107"/>
      <c r="P22" s="125">
        <v>250</v>
      </c>
      <c r="Q22" s="18"/>
      <c r="R22" s="125"/>
      <c r="S22" s="107"/>
      <c r="T22" s="322" t="s">
        <v>89</v>
      </c>
      <c r="U22" s="210">
        <v>50</v>
      </c>
      <c r="V22" s="18"/>
    </row>
    <row r="23" spans="1:22" ht="16.5" customHeight="1">
      <c r="A23" s="597"/>
      <c r="B23" s="683"/>
      <c r="C23" s="360"/>
      <c r="D23" s="367" t="s">
        <v>46</v>
      </c>
      <c r="E23" s="394"/>
      <c r="F23" s="266">
        <f t="shared" si="3"/>
        <v>900</v>
      </c>
      <c r="G23" s="158">
        <f t="shared" si="3"/>
        <v>0</v>
      </c>
      <c r="H23" s="147">
        <v>50</v>
      </c>
      <c r="I23" s="19"/>
      <c r="J23" s="147">
        <v>800</v>
      </c>
      <c r="K23" s="19"/>
      <c r="L23" s="147">
        <v>0</v>
      </c>
      <c r="M23" s="158"/>
      <c r="N23" s="147"/>
      <c r="O23" s="158"/>
      <c r="P23" s="147"/>
      <c r="Q23" s="158"/>
      <c r="R23" s="147">
        <v>50</v>
      </c>
      <c r="S23" s="19"/>
      <c r="T23" s="196"/>
      <c r="U23" s="194"/>
      <c r="V23" s="158"/>
    </row>
    <row r="24" spans="1:22" ht="16.5" customHeight="1">
      <c r="A24" s="597"/>
      <c r="B24" s="683"/>
      <c r="C24" s="360"/>
      <c r="D24" s="367" t="s">
        <v>410</v>
      </c>
      <c r="E24" s="394"/>
      <c r="F24" s="266">
        <f t="shared" si="3"/>
        <v>900</v>
      </c>
      <c r="G24" s="158">
        <f t="shared" si="3"/>
        <v>0</v>
      </c>
      <c r="H24" s="147"/>
      <c r="I24" s="158"/>
      <c r="J24" s="147"/>
      <c r="K24" s="158"/>
      <c r="L24" s="147"/>
      <c r="M24" s="158"/>
      <c r="N24" s="147">
        <v>50</v>
      </c>
      <c r="O24" s="19"/>
      <c r="P24" s="146">
        <v>800</v>
      </c>
      <c r="Q24" s="19"/>
      <c r="R24" s="147">
        <v>50</v>
      </c>
      <c r="S24" s="19"/>
      <c r="T24" s="196"/>
      <c r="U24" s="194"/>
      <c r="V24" s="158"/>
    </row>
    <row r="25" spans="1:22" ht="16.5" customHeight="1">
      <c r="A25" s="597"/>
      <c r="B25" s="619"/>
      <c r="C25" s="360"/>
      <c r="D25" s="367" t="s">
        <v>347</v>
      </c>
      <c r="E25" s="367"/>
      <c r="F25" s="266">
        <f t="shared" si="3"/>
        <v>700</v>
      </c>
      <c r="G25" s="158">
        <f t="shared" si="3"/>
        <v>0</v>
      </c>
      <c r="H25" s="147">
        <v>50</v>
      </c>
      <c r="I25" s="19"/>
      <c r="J25" s="147">
        <v>450</v>
      </c>
      <c r="K25" s="19"/>
      <c r="L25" s="147">
        <v>50</v>
      </c>
      <c r="M25" s="19"/>
      <c r="N25" s="147">
        <v>50</v>
      </c>
      <c r="O25" s="19"/>
      <c r="P25" s="147">
        <v>100</v>
      </c>
      <c r="Q25" s="19"/>
      <c r="R25" s="147"/>
      <c r="S25" s="158"/>
      <c r="T25" s="196"/>
      <c r="U25" s="194"/>
      <c r="V25" s="158"/>
    </row>
    <row r="26" spans="1:22" ht="16.5" customHeight="1">
      <c r="A26" s="597"/>
      <c r="B26" s="426" t="s">
        <v>55</v>
      </c>
      <c r="C26" s="360"/>
      <c r="D26" s="367" t="s">
        <v>375</v>
      </c>
      <c r="E26" s="367"/>
      <c r="F26" s="266">
        <f t="shared" si="3"/>
        <v>1050</v>
      </c>
      <c r="G26" s="158">
        <f t="shared" si="3"/>
        <v>0</v>
      </c>
      <c r="H26" s="147"/>
      <c r="I26" s="158"/>
      <c r="J26" s="147">
        <v>800</v>
      </c>
      <c r="K26" s="19"/>
      <c r="L26" s="147">
        <v>50</v>
      </c>
      <c r="M26" s="19"/>
      <c r="N26" s="147">
        <v>50</v>
      </c>
      <c r="O26" s="19"/>
      <c r="P26" s="147">
        <v>150</v>
      </c>
      <c r="Q26" s="19"/>
      <c r="R26" s="147"/>
      <c r="S26" s="158"/>
      <c r="T26" s="196"/>
      <c r="U26" s="194"/>
      <c r="V26" s="158"/>
    </row>
    <row r="27" spans="1:22" ht="16.5" customHeight="1">
      <c r="A27" s="598"/>
      <c r="B27" s="417"/>
      <c r="C27" s="418"/>
      <c r="D27" s="400" t="s">
        <v>110</v>
      </c>
      <c r="E27" s="363"/>
      <c r="F27" s="214">
        <f t="shared" ref="F27:S27" si="4">SUM(F22:F26)</f>
        <v>5550</v>
      </c>
      <c r="G27" s="131">
        <f t="shared" si="4"/>
        <v>0</v>
      </c>
      <c r="H27" s="132">
        <f t="shared" si="4"/>
        <v>150</v>
      </c>
      <c r="I27" s="131">
        <f t="shared" si="4"/>
        <v>0</v>
      </c>
      <c r="J27" s="132">
        <f t="shared" si="4"/>
        <v>3500</v>
      </c>
      <c r="K27" s="131">
        <f t="shared" si="4"/>
        <v>0</v>
      </c>
      <c r="L27" s="132">
        <f t="shared" si="4"/>
        <v>300</v>
      </c>
      <c r="M27" s="131">
        <f t="shared" si="4"/>
        <v>0</v>
      </c>
      <c r="N27" s="132">
        <f t="shared" si="4"/>
        <v>150</v>
      </c>
      <c r="O27" s="131">
        <f t="shared" si="4"/>
        <v>0</v>
      </c>
      <c r="P27" s="132">
        <f t="shared" si="4"/>
        <v>1300</v>
      </c>
      <c r="Q27" s="131">
        <f t="shared" si="4"/>
        <v>0</v>
      </c>
      <c r="R27" s="132">
        <f t="shared" si="4"/>
        <v>100</v>
      </c>
      <c r="S27" s="131">
        <f t="shared" si="4"/>
        <v>0</v>
      </c>
      <c r="T27" s="326"/>
      <c r="U27" s="216">
        <f>SUM(U22:U26)</f>
        <v>50</v>
      </c>
      <c r="V27" s="131">
        <f>SUM(V22:V26)</f>
        <v>0</v>
      </c>
    </row>
    <row r="28" spans="1:22" ht="3.75" customHeight="1">
      <c r="A28" s="449"/>
      <c r="B28" s="425"/>
      <c r="C28" s="363"/>
      <c r="D28" s="363"/>
      <c r="E28" s="363"/>
      <c r="F28" s="137"/>
      <c r="G28" s="136"/>
      <c r="H28" s="137"/>
      <c r="I28" s="136"/>
      <c r="J28" s="137"/>
      <c r="K28" s="136"/>
      <c r="L28" s="137"/>
      <c r="M28" s="136"/>
      <c r="N28" s="137"/>
      <c r="O28" s="136"/>
      <c r="P28" s="137"/>
      <c r="Q28" s="136"/>
      <c r="R28" s="137"/>
      <c r="S28" s="136"/>
      <c r="T28" s="245"/>
      <c r="U28" s="137"/>
      <c r="V28" s="138"/>
    </row>
    <row r="29" spans="1:22" ht="16.5" customHeight="1">
      <c r="A29" s="599" t="s">
        <v>58</v>
      </c>
      <c r="B29" s="612" t="s">
        <v>196</v>
      </c>
      <c r="C29" s="368"/>
      <c r="D29" s="347" t="s">
        <v>348</v>
      </c>
      <c r="E29" s="347"/>
      <c r="F29" s="144">
        <f t="shared" ref="F29:F35" si="5">H29+J29+L29+N29+P29+R29+U29</f>
        <v>1700</v>
      </c>
      <c r="G29" s="107">
        <f t="shared" ref="G29:G35" si="6">I29+K29+M29+O29+Q29+S29+V29</f>
        <v>0</v>
      </c>
      <c r="H29" s="108">
        <v>100</v>
      </c>
      <c r="I29" s="19"/>
      <c r="J29" s="125">
        <v>1600</v>
      </c>
      <c r="K29" s="18"/>
      <c r="L29" s="125"/>
      <c r="M29" s="107"/>
      <c r="N29" s="125"/>
      <c r="O29" s="107"/>
      <c r="P29" s="125"/>
      <c r="Q29" s="107"/>
      <c r="R29" s="125"/>
      <c r="S29" s="107"/>
      <c r="T29" s="322"/>
      <c r="U29" s="210"/>
      <c r="V29" s="107"/>
    </row>
    <row r="30" spans="1:22" ht="16.5" customHeight="1">
      <c r="A30" s="600"/>
      <c r="B30" s="685"/>
      <c r="C30" s="360"/>
      <c r="D30" s="386" t="s">
        <v>411</v>
      </c>
      <c r="E30" s="367"/>
      <c r="F30" s="144">
        <f t="shared" si="5"/>
        <v>1300</v>
      </c>
      <c r="G30" s="158">
        <f t="shared" si="6"/>
        <v>0</v>
      </c>
      <c r="H30" s="147"/>
      <c r="I30" s="158"/>
      <c r="J30" s="147"/>
      <c r="K30" s="158"/>
      <c r="L30" s="146">
        <v>100</v>
      </c>
      <c r="M30" s="19"/>
      <c r="N30" s="147">
        <v>100</v>
      </c>
      <c r="O30" s="19"/>
      <c r="P30" s="147">
        <v>1050</v>
      </c>
      <c r="Q30" s="19"/>
      <c r="R30" s="146">
        <v>50</v>
      </c>
      <c r="S30" s="19"/>
      <c r="T30" s="195"/>
      <c r="U30" s="194"/>
      <c r="V30" s="158"/>
    </row>
    <row r="31" spans="1:22" ht="16.5" customHeight="1">
      <c r="A31" s="600"/>
      <c r="B31" s="685"/>
      <c r="C31" s="360"/>
      <c r="D31" s="367" t="s">
        <v>374</v>
      </c>
      <c r="E31" s="367"/>
      <c r="F31" s="144">
        <f t="shared" si="5"/>
        <v>600</v>
      </c>
      <c r="G31" s="158">
        <f t="shared" si="6"/>
        <v>0</v>
      </c>
      <c r="H31" s="147"/>
      <c r="I31" s="158"/>
      <c r="J31" s="146">
        <v>500</v>
      </c>
      <c r="K31" s="19"/>
      <c r="L31" s="147"/>
      <c r="M31" s="158"/>
      <c r="N31" s="147"/>
      <c r="O31" s="158"/>
      <c r="P31" s="147">
        <v>100</v>
      </c>
      <c r="Q31" s="19"/>
      <c r="R31" s="147"/>
      <c r="S31" s="158"/>
      <c r="T31" s="195"/>
      <c r="U31" s="194"/>
      <c r="V31" s="158"/>
    </row>
    <row r="32" spans="1:22" ht="16.5" customHeight="1">
      <c r="A32" s="600"/>
      <c r="B32" s="613"/>
      <c r="C32" s="360"/>
      <c r="D32" s="367" t="s">
        <v>350</v>
      </c>
      <c r="E32" s="367"/>
      <c r="F32" s="144">
        <f t="shared" si="5"/>
        <v>750</v>
      </c>
      <c r="G32" s="158">
        <f t="shared" si="6"/>
        <v>0</v>
      </c>
      <c r="H32" s="147"/>
      <c r="I32" s="158"/>
      <c r="J32" s="146">
        <v>600</v>
      </c>
      <c r="K32" s="19"/>
      <c r="L32" s="147">
        <v>50</v>
      </c>
      <c r="M32" s="19"/>
      <c r="N32" s="147">
        <v>50</v>
      </c>
      <c r="O32" s="19"/>
      <c r="P32" s="146">
        <v>50</v>
      </c>
      <c r="Q32" s="19"/>
      <c r="R32" s="147"/>
      <c r="S32" s="158"/>
      <c r="U32" s="194"/>
      <c r="V32" s="158"/>
    </row>
    <row r="33" spans="1:22" ht="16.5" customHeight="1">
      <c r="A33" s="600"/>
      <c r="B33" s="426" t="s">
        <v>56</v>
      </c>
      <c r="C33" s="360"/>
      <c r="D33" s="367" t="s">
        <v>50</v>
      </c>
      <c r="E33" s="367"/>
      <c r="F33" s="266">
        <f t="shared" si="5"/>
        <v>1250</v>
      </c>
      <c r="G33" s="158">
        <f t="shared" si="6"/>
        <v>0</v>
      </c>
      <c r="H33" s="147"/>
      <c r="I33" s="158"/>
      <c r="J33" s="147">
        <v>950</v>
      </c>
      <c r="K33" s="19"/>
      <c r="L33" s="147">
        <v>50</v>
      </c>
      <c r="M33" s="19"/>
      <c r="N33" s="147">
        <v>50</v>
      </c>
      <c r="O33" s="19"/>
      <c r="P33" s="147">
        <v>200</v>
      </c>
      <c r="Q33" s="19"/>
      <c r="R33" s="147"/>
      <c r="S33" s="158"/>
      <c r="T33" s="195"/>
      <c r="U33" s="194"/>
      <c r="V33" s="158"/>
    </row>
    <row r="34" spans="1:22" ht="16.5" customHeight="1">
      <c r="A34" s="600"/>
      <c r="B34" s="618" t="s">
        <v>57</v>
      </c>
      <c r="C34" s="360"/>
      <c r="D34" s="367" t="s">
        <v>41</v>
      </c>
      <c r="E34" s="367"/>
      <c r="F34" s="266">
        <f t="shared" si="5"/>
        <v>500</v>
      </c>
      <c r="G34" s="158">
        <f t="shared" si="6"/>
        <v>0</v>
      </c>
      <c r="H34" s="147"/>
      <c r="I34" s="158"/>
      <c r="J34" s="147">
        <v>350</v>
      </c>
      <c r="K34" s="19"/>
      <c r="L34" s="147">
        <v>50</v>
      </c>
      <c r="M34" s="19"/>
      <c r="N34" s="147">
        <v>50</v>
      </c>
      <c r="O34" s="19"/>
      <c r="P34" s="147">
        <v>50</v>
      </c>
      <c r="Q34" s="19"/>
      <c r="R34" s="147"/>
      <c r="S34" s="158"/>
      <c r="T34" s="195"/>
      <c r="U34" s="194"/>
      <c r="V34" s="158"/>
    </row>
    <row r="35" spans="1:22" ht="16.5" customHeight="1">
      <c r="A35" s="600"/>
      <c r="B35" s="619"/>
      <c r="C35" s="360"/>
      <c r="D35" s="367" t="s">
        <v>469</v>
      </c>
      <c r="E35" s="367"/>
      <c r="F35" s="266">
        <f t="shared" si="5"/>
        <v>400</v>
      </c>
      <c r="G35" s="158">
        <f t="shared" si="6"/>
        <v>0</v>
      </c>
      <c r="H35" s="147"/>
      <c r="I35" s="158"/>
      <c r="J35" s="147">
        <v>300</v>
      </c>
      <c r="K35" s="19"/>
      <c r="L35" s="147">
        <v>50</v>
      </c>
      <c r="M35" s="19"/>
      <c r="N35" s="147"/>
      <c r="O35" s="158"/>
      <c r="P35" s="147">
        <v>50</v>
      </c>
      <c r="Q35" s="19"/>
      <c r="R35" s="147"/>
      <c r="S35" s="158"/>
      <c r="T35" s="195"/>
      <c r="U35" s="194"/>
      <c r="V35" s="158"/>
    </row>
    <row r="36" spans="1:22" ht="16.5" customHeight="1">
      <c r="A36" s="598"/>
      <c r="B36" s="406"/>
      <c r="C36" s="418"/>
      <c r="D36" s="400" t="s">
        <v>110</v>
      </c>
      <c r="E36" s="363"/>
      <c r="F36" s="214">
        <f t="shared" ref="F36:S36" si="7">SUM(F29:F35)</f>
        <v>6500</v>
      </c>
      <c r="G36" s="131">
        <f>SUM(G29:G35)</f>
        <v>0</v>
      </c>
      <c r="H36" s="132">
        <f t="shared" si="7"/>
        <v>100</v>
      </c>
      <c r="I36" s="131">
        <f t="shared" si="7"/>
        <v>0</v>
      </c>
      <c r="J36" s="132">
        <f t="shared" si="7"/>
        <v>4300</v>
      </c>
      <c r="K36" s="131">
        <f t="shared" si="7"/>
        <v>0</v>
      </c>
      <c r="L36" s="132">
        <f t="shared" si="7"/>
        <v>300</v>
      </c>
      <c r="M36" s="131">
        <f t="shared" si="7"/>
        <v>0</v>
      </c>
      <c r="N36" s="132">
        <f t="shared" si="7"/>
        <v>250</v>
      </c>
      <c r="O36" s="131">
        <f t="shared" si="7"/>
        <v>0</v>
      </c>
      <c r="P36" s="132">
        <f t="shared" si="7"/>
        <v>1500</v>
      </c>
      <c r="Q36" s="131">
        <f t="shared" si="7"/>
        <v>0</v>
      </c>
      <c r="R36" s="132">
        <f t="shared" si="7"/>
        <v>50</v>
      </c>
      <c r="S36" s="131">
        <f t="shared" si="7"/>
        <v>0</v>
      </c>
      <c r="T36" s="232"/>
      <c r="U36" s="216">
        <f>SUM(U29:U35)</f>
        <v>0</v>
      </c>
      <c r="V36" s="131">
        <f>SUM(V29:V35)</f>
        <v>0</v>
      </c>
    </row>
    <row r="37" spans="1:22" ht="16.5" customHeight="1">
      <c r="A37" s="391" t="s">
        <v>190</v>
      </c>
      <c r="B37" s="439"/>
      <c r="J37" s="364"/>
      <c r="L37" s="364" t="s">
        <v>166</v>
      </c>
      <c r="N37" s="184"/>
      <c r="O37" s="364" t="s">
        <v>353</v>
      </c>
      <c r="P37" s="364"/>
      <c r="R37" s="364"/>
      <c r="S37" s="364" t="s">
        <v>349</v>
      </c>
    </row>
    <row r="38" spans="1:22">
      <c r="A38" s="474" t="s">
        <v>254</v>
      </c>
      <c r="B38" s="474"/>
      <c r="C38" s="474"/>
      <c r="D38" s="474"/>
      <c r="E38" s="474"/>
      <c r="F38" s="327"/>
      <c r="G38" s="328"/>
      <c r="H38" s="327"/>
      <c r="I38" s="328"/>
      <c r="J38" s="474"/>
      <c r="K38" s="328"/>
      <c r="L38" s="364" t="s">
        <v>194</v>
      </c>
      <c r="N38" s="184"/>
      <c r="O38" s="364" t="s">
        <v>354</v>
      </c>
      <c r="P38" s="364"/>
      <c r="Q38" s="188"/>
      <c r="S38" s="364" t="s">
        <v>352</v>
      </c>
    </row>
    <row r="39" spans="1:22">
      <c r="A39" s="719" t="s">
        <v>236</v>
      </c>
      <c r="B39" s="719"/>
      <c r="C39" s="719"/>
      <c r="D39" s="719"/>
      <c r="E39" s="719"/>
      <c r="F39" s="719"/>
      <c r="G39" s="719"/>
      <c r="H39" s="719"/>
      <c r="I39" s="719"/>
      <c r="J39" s="719"/>
      <c r="K39" s="719"/>
      <c r="L39" s="364" t="s">
        <v>351</v>
      </c>
      <c r="N39" s="185"/>
      <c r="P39" s="364"/>
      <c r="R39" s="185"/>
      <c r="U39" s="185"/>
    </row>
    <row r="40" spans="1:22">
      <c r="D40" s="410"/>
      <c r="F40" s="185"/>
      <c r="H40" s="185"/>
      <c r="J40" s="185"/>
      <c r="L40" s="185"/>
      <c r="N40" s="185"/>
      <c r="P40" s="185"/>
      <c r="R40" s="185"/>
      <c r="U40" s="185"/>
      <c r="V40" s="187"/>
    </row>
    <row r="42" spans="1:22">
      <c r="A42" s="303"/>
    </row>
  </sheetData>
  <sheetProtection algorithmName="SHA-512" hashValue="8USSiMdFi7NjxZsYfuKV3Rcx0tDst0CmmstTSjJha/xYvJrvkziqiWyWGSXcAV1i7YlwVN3JS60bA7tOZoPHsw==" saltValue="f3m8tNyFnhBGECNfAe29LQ==" spinCount="100000" sheet="1" objects="1" scenarios="1" selectLockedCells="1"/>
  <mergeCells count="46">
    <mergeCell ref="B34:B35"/>
    <mergeCell ref="A7:A20"/>
    <mergeCell ref="B7:B18"/>
    <mergeCell ref="K16:K17"/>
    <mergeCell ref="J16:J17"/>
    <mergeCell ref="I16:I17"/>
    <mergeCell ref="H16:H17"/>
    <mergeCell ref="D16:D17"/>
    <mergeCell ref="F16:F17"/>
    <mergeCell ref="G16:G17"/>
    <mergeCell ref="S1:V1"/>
    <mergeCell ref="O2:O3"/>
    <mergeCell ref="S16:S17"/>
    <mergeCell ref="R16:R17"/>
    <mergeCell ref="Q16:Q17"/>
    <mergeCell ref="P16:P17"/>
    <mergeCell ref="T4:V4"/>
    <mergeCell ref="T5:U5"/>
    <mergeCell ref="R4:S4"/>
    <mergeCell ref="P4:Q4"/>
    <mergeCell ref="Q3:R3"/>
    <mergeCell ref="S2:V3"/>
    <mergeCell ref="Q2:R2"/>
    <mergeCell ref="A2:B2"/>
    <mergeCell ref="F1:H1"/>
    <mergeCell ref="M1:N1"/>
    <mergeCell ref="C2:H3"/>
    <mergeCell ref="I2:K3"/>
    <mergeCell ref="L2:N3"/>
    <mergeCell ref="I1:K1"/>
    <mergeCell ref="A39:K39"/>
    <mergeCell ref="A4:B5"/>
    <mergeCell ref="N4:O4"/>
    <mergeCell ref="L4:M4"/>
    <mergeCell ref="F4:G5"/>
    <mergeCell ref="C4:E5"/>
    <mergeCell ref="O16:O17"/>
    <mergeCell ref="N16:N17"/>
    <mergeCell ref="M16:M17"/>
    <mergeCell ref="L16:L17"/>
    <mergeCell ref="H4:I4"/>
    <mergeCell ref="J4:K4"/>
    <mergeCell ref="B22:B25"/>
    <mergeCell ref="A29:A36"/>
    <mergeCell ref="A22:A27"/>
    <mergeCell ref="B29:B32"/>
  </mergeCells>
  <phoneticPr fontId="2"/>
  <conditionalFormatting sqref="G29:G35 I29:I35 K29:K35 M29:M35 O29:O35 Q29:Q35 S29:S35 V29:V35">
    <cfRule type="expression" dxfId="4" priority="1" stopIfTrue="1">
      <formula>F29&lt;G29</formula>
    </cfRule>
  </conditionalFormatting>
  <conditionalFormatting sqref="I7:I16 K7:K16 M7:M16 O7:O16 Q7:Q16 S7:S16 V7:V19 I18:I19 K18:K19 M18:M19 O18:O19 Q18:Q19 S18:S19 I22:I26 K22:K26 M22:M26 O22:O26 Q22:Q26 S22:S26 V22:V26">
    <cfRule type="expression" dxfId="3" priority="5" stopIfTrue="1">
      <formula>H7&lt;I7</formula>
    </cfRule>
  </conditionalFormatting>
  <dataValidations count="1">
    <dataValidation imeMode="off" allowBlank="1" showInputMessage="1" showErrorMessage="1" sqref="U16:V27 F7:S36" xr:uid="{E289049C-99E9-4F93-9FD8-653780F5E12C}"/>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64507-ED17-42AD-B452-EEF0371451B6}">
  <dimension ref="A1:V37"/>
  <sheetViews>
    <sheetView showGridLines="0" showZeros="0" zoomScaleNormal="100" zoomScaleSheetLayoutView="100" workbookViewId="0">
      <selection activeCell="Q25" sqref="Q25"/>
    </sheetView>
  </sheetViews>
  <sheetFormatPr defaultRowHeight="14.25"/>
  <cols>
    <col min="1" max="1" width="4.125" style="14" customWidth="1"/>
    <col min="2" max="2" width="7.625" style="14" customWidth="1"/>
    <col min="3" max="3" width="0.375" style="14" customWidth="1"/>
    <col min="4" max="4" width="10.375" style="14" customWidth="1"/>
    <col min="5" max="5" width="0.375" style="14" customWidth="1"/>
    <col min="6" max="6" width="7.5" style="188" customWidth="1"/>
    <col min="7" max="7" width="8.375" style="184" customWidth="1"/>
    <col min="8" max="8" width="7.5" style="188" customWidth="1"/>
    <col min="9" max="9" width="8.375" style="184" customWidth="1"/>
    <col min="10" max="10" width="7" style="188" customWidth="1"/>
    <col min="11" max="11" width="8.375" style="184" customWidth="1"/>
    <col min="12" max="12" width="7" style="188" customWidth="1"/>
    <col min="13" max="13" width="8.375" style="184" customWidth="1"/>
    <col min="14" max="14" width="7.25" style="188" customWidth="1"/>
    <col min="15" max="15" width="8.375" style="184" customWidth="1"/>
    <col min="16" max="16" width="7" style="188" customWidth="1"/>
    <col min="17" max="17" width="8.375" style="184" customWidth="1"/>
    <col min="18" max="18" width="6.75" style="188" customWidth="1"/>
    <col min="19" max="19" width="8.375" style="184" customWidth="1"/>
    <col min="20" max="20" width="3.875" style="123" customWidth="1"/>
    <col min="21" max="21" width="4.375" style="188" customWidth="1"/>
    <col min="22" max="22" width="7.25" style="184" customWidth="1"/>
    <col min="23" max="23" width="3.625" style="14" customWidth="1"/>
    <col min="24" max="16384" width="9" style="14"/>
  </cols>
  <sheetData>
    <row r="1" spans="1:22" ht="13.5" customHeight="1">
      <c r="A1" s="14" t="s">
        <v>197</v>
      </c>
      <c r="C1" s="342"/>
      <c r="D1" s="343" t="s">
        <v>66</v>
      </c>
      <c r="E1" s="343"/>
      <c r="F1" s="584">
        <f>郡山市１!F1</f>
        <v>0</v>
      </c>
      <c r="G1" s="566"/>
      <c r="H1" s="567"/>
      <c r="I1" s="590" t="s">
        <v>4</v>
      </c>
      <c r="J1" s="591"/>
      <c r="K1" s="592"/>
      <c r="L1" s="94" t="s">
        <v>81</v>
      </c>
      <c r="M1" s="568">
        <f>郡山市１!M1</f>
        <v>0</v>
      </c>
      <c r="N1" s="569"/>
      <c r="O1" s="97" t="s">
        <v>1</v>
      </c>
      <c r="P1" s="98" t="s">
        <v>6</v>
      </c>
      <c r="Q1" s="99"/>
      <c r="R1" s="192"/>
      <c r="S1" s="562" t="s">
        <v>65</v>
      </c>
      <c r="T1" s="563"/>
      <c r="U1" s="563"/>
      <c r="V1" s="564"/>
    </row>
    <row r="2" spans="1:22" ht="15.75" customHeight="1">
      <c r="A2" s="570">
        <f>郡山市１!A2</f>
        <v>46266</v>
      </c>
      <c r="B2" s="571"/>
      <c r="C2" s="572">
        <f>郡山市１!C2</f>
        <v>0</v>
      </c>
      <c r="D2" s="585"/>
      <c r="E2" s="585"/>
      <c r="F2" s="585"/>
      <c r="G2" s="585"/>
      <c r="H2" s="586"/>
      <c r="I2" s="578">
        <f>郡山市１!I2</f>
        <v>0</v>
      </c>
      <c r="J2" s="579"/>
      <c r="K2" s="580"/>
      <c r="L2" s="546">
        <f>郡山市１!L2</f>
        <v>0</v>
      </c>
      <c r="M2" s="547"/>
      <c r="N2" s="548"/>
      <c r="O2" s="534">
        <f>郡山市１!O2</f>
        <v>0</v>
      </c>
      <c r="P2" s="101"/>
      <c r="Q2" s="53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537"/>
      <c r="S2" s="540">
        <f>郡山市１!S2</f>
        <v>0</v>
      </c>
      <c r="T2" s="541"/>
      <c r="U2" s="541"/>
      <c r="V2" s="542"/>
    </row>
    <row r="3" spans="1:22" ht="15.75" customHeight="1">
      <c r="C3" s="587"/>
      <c r="D3" s="588"/>
      <c r="E3" s="588"/>
      <c r="F3" s="588"/>
      <c r="G3" s="588"/>
      <c r="H3" s="589"/>
      <c r="I3" s="581"/>
      <c r="J3" s="582"/>
      <c r="K3" s="583"/>
      <c r="L3" s="549"/>
      <c r="M3" s="550"/>
      <c r="N3" s="551"/>
      <c r="O3" s="535"/>
      <c r="P3" s="102" t="s">
        <v>7</v>
      </c>
      <c r="Q3" s="538">
        <f>G12+G22+G31</f>
        <v>0</v>
      </c>
      <c r="R3" s="539"/>
      <c r="S3" s="543"/>
      <c r="T3" s="544"/>
      <c r="U3" s="544"/>
      <c r="V3" s="545"/>
    </row>
    <row r="4" spans="1:22" s="345" customFormat="1" ht="18" customHeight="1">
      <c r="A4" s="530" t="s">
        <v>43</v>
      </c>
      <c r="B4" s="531"/>
      <c r="C4" s="530" t="s">
        <v>44</v>
      </c>
      <c r="D4" s="553"/>
      <c r="E4" s="554"/>
      <c r="F4" s="557" t="s">
        <v>37</v>
      </c>
      <c r="G4" s="531"/>
      <c r="H4" s="528" t="s">
        <v>8</v>
      </c>
      <c r="I4" s="529"/>
      <c r="J4" s="528" t="s">
        <v>9</v>
      </c>
      <c r="K4" s="529"/>
      <c r="L4" s="528" t="s">
        <v>10</v>
      </c>
      <c r="M4" s="529"/>
      <c r="N4" s="528" t="s">
        <v>11</v>
      </c>
      <c r="O4" s="529"/>
      <c r="P4" s="528" t="s">
        <v>12</v>
      </c>
      <c r="Q4" s="529"/>
      <c r="R4" s="528" t="s">
        <v>13</v>
      </c>
      <c r="S4" s="529"/>
      <c r="T4" s="528" t="s">
        <v>14</v>
      </c>
      <c r="U4" s="559"/>
      <c r="V4" s="529"/>
    </row>
    <row r="5" spans="1:22" ht="18" customHeight="1">
      <c r="A5" s="532"/>
      <c r="B5" s="533"/>
      <c r="C5" s="532"/>
      <c r="D5" s="555"/>
      <c r="E5" s="556"/>
      <c r="F5" s="558"/>
      <c r="G5" s="533"/>
      <c r="H5" s="103" t="s">
        <v>45</v>
      </c>
      <c r="I5" s="104" t="s">
        <v>38</v>
      </c>
      <c r="J5" s="103" t="s">
        <v>16</v>
      </c>
      <c r="K5" s="104" t="s">
        <v>38</v>
      </c>
      <c r="L5" s="103" t="s">
        <v>16</v>
      </c>
      <c r="M5" s="104" t="s">
        <v>38</v>
      </c>
      <c r="N5" s="103" t="s">
        <v>16</v>
      </c>
      <c r="O5" s="104" t="s">
        <v>38</v>
      </c>
      <c r="P5" s="103" t="s">
        <v>16</v>
      </c>
      <c r="Q5" s="104" t="s">
        <v>38</v>
      </c>
      <c r="R5" s="103" t="s">
        <v>16</v>
      </c>
      <c r="S5" s="104" t="s">
        <v>38</v>
      </c>
      <c r="T5" s="560" t="s">
        <v>16</v>
      </c>
      <c r="U5" s="561"/>
      <c r="V5" s="105" t="s">
        <v>287</v>
      </c>
    </row>
    <row r="6" spans="1:22" ht="16.5" customHeight="1">
      <c r="A6" s="599" t="s">
        <v>264</v>
      </c>
      <c r="B6" s="741" t="s">
        <v>193</v>
      </c>
      <c r="C6" s="368"/>
      <c r="D6" s="403" t="s">
        <v>444</v>
      </c>
      <c r="E6" s="347"/>
      <c r="F6" s="265">
        <f t="shared" ref="F6:F30" si="0">H6+J6+L6+N6+P6+R6+U6</f>
        <v>3550</v>
      </c>
      <c r="G6" s="107">
        <f>I6+K6+M6+O6+Q6+S6+V6</f>
        <v>0</v>
      </c>
      <c r="H6" s="108">
        <v>150</v>
      </c>
      <c r="I6" s="18"/>
      <c r="J6" s="108">
        <v>3200</v>
      </c>
      <c r="K6" s="18"/>
      <c r="L6" s="125"/>
      <c r="M6" s="107"/>
      <c r="N6" s="125"/>
      <c r="O6" s="107"/>
      <c r="P6" s="125"/>
      <c r="Q6" s="107"/>
      <c r="R6" s="125">
        <v>150</v>
      </c>
      <c r="S6" s="18"/>
      <c r="T6" s="211" t="s">
        <v>63</v>
      </c>
      <c r="U6" s="210">
        <v>50</v>
      </c>
      <c r="V6" s="18"/>
    </row>
    <row r="7" spans="1:22" ht="16.5" customHeight="1">
      <c r="A7" s="600"/>
      <c r="B7" s="742"/>
      <c r="C7" s="360"/>
      <c r="D7" s="367" t="s">
        <v>445</v>
      </c>
      <c r="E7" s="394"/>
      <c r="F7" s="144">
        <f t="shared" ref="F7:G11" si="1">H7+J7+L7+N7+P7+R7+U7</f>
        <v>2350</v>
      </c>
      <c r="G7" s="158">
        <f t="shared" si="1"/>
        <v>0</v>
      </c>
      <c r="H7" s="147"/>
      <c r="I7" s="158"/>
      <c r="J7" s="147"/>
      <c r="K7" s="158"/>
      <c r="L7" s="147"/>
      <c r="M7" s="158"/>
      <c r="N7" s="147">
        <v>400</v>
      </c>
      <c r="O7" s="19"/>
      <c r="P7" s="146">
        <v>1950</v>
      </c>
      <c r="Q7" s="19"/>
      <c r="R7" s="147"/>
      <c r="S7" s="158"/>
      <c r="T7" s="164"/>
      <c r="U7" s="194"/>
      <c r="V7" s="158"/>
    </row>
    <row r="8" spans="1:22" ht="16.5" customHeight="1">
      <c r="A8" s="600"/>
      <c r="B8" s="743"/>
      <c r="C8" s="387"/>
      <c r="D8" s="350" t="s">
        <v>442</v>
      </c>
      <c r="E8" s="350"/>
      <c r="F8" s="144">
        <f t="shared" si="1"/>
        <v>2650</v>
      </c>
      <c r="G8" s="159">
        <f t="shared" si="1"/>
        <v>0</v>
      </c>
      <c r="H8" s="222"/>
      <c r="I8" s="159"/>
      <c r="J8" s="222"/>
      <c r="K8" s="159"/>
      <c r="L8" s="289">
        <v>650</v>
      </c>
      <c r="M8" s="21"/>
      <c r="N8" s="222"/>
      <c r="O8" s="159"/>
      <c r="P8" s="289">
        <v>2000</v>
      </c>
      <c r="Q8" s="21"/>
      <c r="R8" s="222"/>
      <c r="S8" s="159"/>
      <c r="T8" s="304"/>
      <c r="U8" s="329"/>
      <c r="V8" s="159"/>
    </row>
    <row r="9" spans="1:22" ht="16.5" customHeight="1">
      <c r="A9" s="600"/>
      <c r="B9" s="744" t="s">
        <v>188</v>
      </c>
      <c r="C9" s="360"/>
      <c r="D9" s="367" t="s">
        <v>446</v>
      </c>
      <c r="E9" s="367"/>
      <c r="F9" s="144">
        <f t="shared" si="1"/>
        <v>2000</v>
      </c>
      <c r="G9" s="158">
        <f t="shared" si="1"/>
        <v>0</v>
      </c>
      <c r="H9" s="147">
        <v>50</v>
      </c>
      <c r="I9" s="19"/>
      <c r="J9" s="146">
        <v>1900</v>
      </c>
      <c r="K9" s="19"/>
      <c r="L9" s="147"/>
      <c r="M9" s="158"/>
      <c r="N9" s="147"/>
      <c r="O9" s="158"/>
      <c r="P9" s="147"/>
      <c r="Q9" s="158"/>
      <c r="R9" s="147">
        <v>50</v>
      </c>
      <c r="S9" s="19"/>
      <c r="T9" s="149"/>
      <c r="U9" s="194"/>
      <c r="V9" s="158"/>
    </row>
    <row r="10" spans="1:22" ht="16.5" customHeight="1">
      <c r="A10" s="600"/>
      <c r="B10" s="745"/>
      <c r="C10" s="360"/>
      <c r="D10" s="367" t="s">
        <v>447</v>
      </c>
      <c r="E10" s="367"/>
      <c r="F10" s="266">
        <f t="shared" si="1"/>
        <v>1100</v>
      </c>
      <c r="G10" s="158">
        <f t="shared" si="1"/>
        <v>0</v>
      </c>
      <c r="H10" s="147"/>
      <c r="I10" s="158"/>
      <c r="J10" s="147"/>
      <c r="K10" s="158"/>
      <c r="L10" s="147">
        <v>150</v>
      </c>
      <c r="M10" s="19"/>
      <c r="N10" s="147">
        <v>150</v>
      </c>
      <c r="O10" s="19"/>
      <c r="P10" s="147">
        <v>800</v>
      </c>
      <c r="Q10" s="19"/>
      <c r="R10" s="147"/>
      <c r="S10" s="158"/>
      <c r="T10" s="149"/>
      <c r="U10" s="194"/>
      <c r="V10" s="158"/>
    </row>
    <row r="11" spans="1:22" ht="16.5" customHeight="1">
      <c r="A11" s="600"/>
      <c r="B11" s="475" t="s">
        <v>189</v>
      </c>
      <c r="C11" s="360"/>
      <c r="D11" s="367" t="s">
        <v>483</v>
      </c>
      <c r="E11" s="367"/>
      <c r="F11" s="266">
        <f>H11+J11+L11+N11+P11+R11+U11</f>
        <v>1000</v>
      </c>
      <c r="G11" s="158">
        <f t="shared" si="1"/>
        <v>0</v>
      </c>
      <c r="H11" s="147">
        <v>0</v>
      </c>
      <c r="I11" s="158">
        <v>0</v>
      </c>
      <c r="J11" s="330">
        <v>600</v>
      </c>
      <c r="K11" s="19"/>
      <c r="L11" s="147">
        <v>50</v>
      </c>
      <c r="M11" s="19"/>
      <c r="N11" s="147"/>
      <c r="O11" s="158"/>
      <c r="P11" s="330">
        <v>350</v>
      </c>
      <c r="Q11" s="19"/>
      <c r="R11" s="147"/>
      <c r="S11" s="158"/>
      <c r="T11" s="149"/>
      <c r="U11" s="194"/>
      <c r="V11" s="158"/>
    </row>
    <row r="12" spans="1:22" ht="16.5" customHeight="1">
      <c r="A12" s="598"/>
      <c r="B12" s="476"/>
      <c r="C12" s="418"/>
      <c r="D12" s="400" t="s">
        <v>110</v>
      </c>
      <c r="E12" s="363"/>
      <c r="F12" s="214">
        <f t="shared" ref="F12:S12" si="2">SUM(F6:F11)</f>
        <v>12650</v>
      </c>
      <c r="G12" s="131">
        <f t="shared" si="2"/>
        <v>0</v>
      </c>
      <c r="H12" s="132">
        <f t="shared" si="2"/>
        <v>200</v>
      </c>
      <c r="I12" s="131">
        <f t="shared" si="2"/>
        <v>0</v>
      </c>
      <c r="J12" s="132">
        <f t="shared" si="2"/>
        <v>5700</v>
      </c>
      <c r="K12" s="131">
        <f t="shared" si="2"/>
        <v>0</v>
      </c>
      <c r="L12" s="132">
        <f t="shared" si="2"/>
        <v>850</v>
      </c>
      <c r="M12" s="131">
        <f t="shared" si="2"/>
        <v>0</v>
      </c>
      <c r="N12" s="132">
        <f t="shared" si="2"/>
        <v>550</v>
      </c>
      <c r="O12" s="131">
        <f t="shared" si="2"/>
        <v>0</v>
      </c>
      <c r="P12" s="132">
        <f t="shared" si="2"/>
        <v>5100</v>
      </c>
      <c r="Q12" s="131">
        <f t="shared" si="2"/>
        <v>0</v>
      </c>
      <c r="R12" s="132">
        <f t="shared" si="2"/>
        <v>200</v>
      </c>
      <c r="S12" s="131">
        <f t="shared" si="2"/>
        <v>0</v>
      </c>
      <c r="T12" s="133"/>
      <c r="U12" s="216">
        <f>SUM(U6:U11)</f>
        <v>50</v>
      </c>
      <c r="V12" s="131">
        <f>SUM(V6:V11)</f>
        <v>0</v>
      </c>
    </row>
    <row r="13" spans="1:22" ht="3" customHeight="1">
      <c r="A13" s="452"/>
      <c r="B13" s="477"/>
      <c r="C13" s="343"/>
      <c r="D13" s="343"/>
      <c r="E13" s="343"/>
      <c r="F13" s="217"/>
      <c r="G13" s="99"/>
      <c r="H13" s="217"/>
      <c r="I13" s="99"/>
      <c r="J13" s="217"/>
      <c r="K13" s="99"/>
      <c r="L13" s="217"/>
      <c r="M13" s="99"/>
      <c r="N13" s="217"/>
      <c r="O13" s="99"/>
      <c r="P13" s="217"/>
      <c r="Q13" s="99"/>
      <c r="R13" s="217"/>
      <c r="S13" s="99"/>
      <c r="T13" s="218"/>
      <c r="U13" s="217"/>
      <c r="V13" s="109"/>
    </row>
    <row r="14" spans="1:22" ht="16.5" customHeight="1">
      <c r="A14" s="596" t="s">
        <v>59</v>
      </c>
      <c r="B14" s="738" t="s">
        <v>91</v>
      </c>
      <c r="C14" s="347"/>
      <c r="D14" s="403" t="s">
        <v>464</v>
      </c>
      <c r="E14" s="347"/>
      <c r="F14" s="106">
        <f t="shared" si="0"/>
        <v>2300</v>
      </c>
      <c r="G14" s="107">
        <f t="shared" ref="G14:G21" si="3">I14+K14+M14+O14+Q14+S14+V14</f>
        <v>0</v>
      </c>
      <c r="H14" s="108">
        <v>50</v>
      </c>
      <c r="I14" s="18"/>
      <c r="J14" s="108">
        <v>1650</v>
      </c>
      <c r="K14" s="18"/>
      <c r="L14" s="125">
        <v>150</v>
      </c>
      <c r="M14" s="18"/>
      <c r="N14" s="125">
        <v>100</v>
      </c>
      <c r="O14" s="18"/>
      <c r="P14" s="125">
        <v>300</v>
      </c>
      <c r="Q14" s="18"/>
      <c r="R14" s="125">
        <v>50</v>
      </c>
      <c r="S14" s="18"/>
      <c r="T14" s="322"/>
      <c r="U14" s="210"/>
      <c r="V14" s="107"/>
    </row>
    <row r="15" spans="1:22" ht="16.5" customHeight="1">
      <c r="A15" s="597"/>
      <c r="B15" s="739"/>
      <c r="C15" s="371"/>
      <c r="D15" s="369" t="s">
        <v>409</v>
      </c>
      <c r="E15" s="355"/>
      <c r="F15" s="151">
        <f t="shared" si="0"/>
        <v>1500</v>
      </c>
      <c r="G15" s="152">
        <f t="shared" si="3"/>
        <v>0</v>
      </c>
      <c r="H15" s="155">
        <v>50</v>
      </c>
      <c r="I15" s="19"/>
      <c r="J15" s="155">
        <v>1100</v>
      </c>
      <c r="K15" s="19"/>
      <c r="L15" s="155">
        <v>50</v>
      </c>
      <c r="M15" s="19"/>
      <c r="N15" s="155">
        <v>50</v>
      </c>
      <c r="O15" s="19"/>
      <c r="P15" s="155">
        <v>200</v>
      </c>
      <c r="Q15" s="19"/>
      <c r="R15" s="155">
        <v>50</v>
      </c>
      <c r="S15" s="19"/>
      <c r="T15" s="156"/>
      <c r="U15" s="331"/>
      <c r="V15" s="158"/>
    </row>
    <row r="16" spans="1:22" ht="16.5" customHeight="1">
      <c r="A16" s="597"/>
      <c r="B16" s="740"/>
      <c r="C16" s="360"/>
      <c r="D16" s="367" t="s">
        <v>548</v>
      </c>
      <c r="E16" s="367"/>
      <c r="F16" s="367"/>
      <c r="G16" s="367"/>
      <c r="H16" s="367"/>
      <c r="I16" s="367"/>
      <c r="J16" s="367"/>
      <c r="K16" s="367"/>
      <c r="L16" s="367"/>
      <c r="M16" s="367"/>
      <c r="N16" s="367"/>
      <c r="O16" s="367"/>
      <c r="P16" s="367"/>
      <c r="Q16" s="367"/>
      <c r="R16" s="367"/>
      <c r="S16" s="367"/>
      <c r="T16" s="367"/>
      <c r="U16" s="367"/>
      <c r="V16" s="433"/>
    </row>
    <row r="17" spans="1:22" ht="16.5" customHeight="1">
      <c r="A17" s="597"/>
      <c r="B17" s="478" t="s">
        <v>51</v>
      </c>
      <c r="C17" s="360"/>
      <c r="D17" s="367" t="s">
        <v>384</v>
      </c>
      <c r="E17" s="367"/>
      <c r="F17" s="144">
        <f>H17+J17+L17+N17+P17+R17+U17</f>
        <v>800</v>
      </c>
      <c r="G17" s="158">
        <f t="shared" si="3"/>
        <v>0</v>
      </c>
      <c r="H17" s="147"/>
      <c r="I17" s="158"/>
      <c r="J17" s="147">
        <v>550</v>
      </c>
      <c r="K17" s="19"/>
      <c r="L17" s="147">
        <v>50</v>
      </c>
      <c r="M17" s="19"/>
      <c r="N17" s="147">
        <v>50</v>
      </c>
      <c r="O17" s="19"/>
      <c r="P17" s="147">
        <v>150</v>
      </c>
      <c r="Q17" s="19"/>
      <c r="R17" s="147"/>
      <c r="S17" s="158"/>
      <c r="T17" s="149"/>
      <c r="U17" s="194"/>
      <c r="V17" s="158"/>
    </row>
    <row r="18" spans="1:22" ht="16.5" customHeight="1">
      <c r="A18" s="597"/>
      <c r="B18" s="732" t="s">
        <v>52</v>
      </c>
      <c r="C18" s="360"/>
      <c r="D18" s="367" t="s">
        <v>457</v>
      </c>
      <c r="E18" s="367"/>
      <c r="F18" s="144">
        <f t="shared" si="0"/>
        <v>450</v>
      </c>
      <c r="G18" s="158">
        <f t="shared" si="3"/>
        <v>0</v>
      </c>
      <c r="H18" s="147"/>
      <c r="I18" s="158"/>
      <c r="J18" s="147">
        <v>300</v>
      </c>
      <c r="K18" s="19"/>
      <c r="L18" s="147">
        <v>50</v>
      </c>
      <c r="M18" s="19"/>
      <c r="N18" s="147">
        <v>50</v>
      </c>
      <c r="O18" s="19"/>
      <c r="P18" s="147">
        <v>50</v>
      </c>
      <c r="Q18" s="19"/>
      <c r="R18" s="147"/>
      <c r="S18" s="158"/>
      <c r="T18" s="149"/>
      <c r="U18" s="194"/>
      <c r="V18" s="158"/>
    </row>
    <row r="19" spans="1:22" ht="16.5" customHeight="1">
      <c r="A19" s="597"/>
      <c r="B19" s="733"/>
      <c r="C19" s="360"/>
      <c r="D19" s="367" t="s">
        <v>141</v>
      </c>
      <c r="E19" s="367"/>
      <c r="F19" s="144">
        <f t="shared" si="0"/>
        <v>650</v>
      </c>
      <c r="G19" s="158">
        <f t="shared" si="3"/>
        <v>0</v>
      </c>
      <c r="H19" s="147">
        <v>50</v>
      </c>
      <c r="I19" s="19"/>
      <c r="J19" s="147">
        <v>350</v>
      </c>
      <c r="K19" s="19"/>
      <c r="L19" s="147">
        <v>50</v>
      </c>
      <c r="M19" s="19"/>
      <c r="N19" s="147">
        <v>50</v>
      </c>
      <c r="O19" s="19"/>
      <c r="P19" s="146">
        <v>150</v>
      </c>
      <c r="Q19" s="19"/>
      <c r="R19" s="147"/>
      <c r="S19" s="158"/>
      <c r="T19" s="149"/>
      <c r="U19" s="194"/>
      <c r="V19" s="158"/>
    </row>
    <row r="20" spans="1:22" ht="16.5" customHeight="1">
      <c r="A20" s="597"/>
      <c r="B20" s="733"/>
      <c r="C20" s="360"/>
      <c r="D20" s="367" t="s">
        <v>47</v>
      </c>
      <c r="E20" s="367"/>
      <c r="F20" s="144">
        <f t="shared" si="0"/>
        <v>300</v>
      </c>
      <c r="G20" s="158">
        <f t="shared" si="3"/>
        <v>0</v>
      </c>
      <c r="H20" s="147"/>
      <c r="I20" s="158"/>
      <c r="J20" s="147">
        <v>150</v>
      </c>
      <c r="K20" s="19"/>
      <c r="L20" s="147">
        <v>50</v>
      </c>
      <c r="M20" s="19"/>
      <c r="N20" s="147"/>
      <c r="O20" s="158"/>
      <c r="P20" s="147">
        <v>100</v>
      </c>
      <c r="Q20" s="19"/>
      <c r="R20" s="147"/>
      <c r="S20" s="158"/>
      <c r="T20" s="149"/>
      <c r="U20" s="194"/>
      <c r="V20" s="158"/>
    </row>
    <row r="21" spans="1:22" ht="16.5" customHeight="1">
      <c r="A21" s="597"/>
      <c r="B21" s="734"/>
      <c r="C21" s="360"/>
      <c r="D21" s="367" t="s">
        <v>142</v>
      </c>
      <c r="E21" s="367"/>
      <c r="F21" s="266">
        <f t="shared" si="0"/>
        <v>200</v>
      </c>
      <c r="G21" s="158">
        <f t="shared" si="3"/>
        <v>0</v>
      </c>
      <c r="H21" s="147"/>
      <c r="I21" s="158"/>
      <c r="J21" s="147">
        <v>100</v>
      </c>
      <c r="K21" s="19"/>
      <c r="L21" s="147"/>
      <c r="M21" s="158"/>
      <c r="N21" s="147"/>
      <c r="O21" s="158"/>
      <c r="P21" s="147">
        <v>100</v>
      </c>
      <c r="Q21" s="19"/>
      <c r="R21" s="147"/>
      <c r="S21" s="158"/>
      <c r="T21" s="149"/>
      <c r="U21" s="194"/>
      <c r="V21" s="158"/>
    </row>
    <row r="22" spans="1:22" ht="16.5" customHeight="1">
      <c r="A22" s="598"/>
      <c r="B22" s="479"/>
      <c r="C22" s="418"/>
      <c r="D22" s="400" t="s">
        <v>110</v>
      </c>
      <c r="E22" s="363"/>
      <c r="F22" s="214">
        <f>SUM(F14:F21)</f>
        <v>6200</v>
      </c>
      <c r="G22" s="131">
        <f>SUM(G14:G21)</f>
        <v>0</v>
      </c>
      <c r="H22" s="132">
        <f t="shared" ref="H22:S22" si="4">SUM(H14:H21)</f>
        <v>150</v>
      </c>
      <c r="I22" s="131">
        <f t="shared" si="4"/>
        <v>0</v>
      </c>
      <c r="J22" s="132">
        <f t="shared" si="4"/>
        <v>4200</v>
      </c>
      <c r="K22" s="131">
        <f t="shared" si="4"/>
        <v>0</v>
      </c>
      <c r="L22" s="132">
        <f t="shared" si="4"/>
        <v>400</v>
      </c>
      <c r="M22" s="131">
        <f t="shared" si="4"/>
        <v>0</v>
      </c>
      <c r="N22" s="132">
        <f t="shared" si="4"/>
        <v>300</v>
      </c>
      <c r="O22" s="131">
        <f t="shared" si="4"/>
        <v>0</v>
      </c>
      <c r="P22" s="132">
        <f t="shared" si="4"/>
        <v>1050</v>
      </c>
      <c r="Q22" s="131">
        <f t="shared" si="4"/>
        <v>0</v>
      </c>
      <c r="R22" s="132">
        <f t="shared" si="4"/>
        <v>100</v>
      </c>
      <c r="S22" s="131">
        <f t="shared" si="4"/>
        <v>0</v>
      </c>
      <c r="T22" s="232"/>
      <c r="U22" s="216">
        <f>SUM(U14:U21)</f>
        <v>0</v>
      </c>
      <c r="V22" s="131">
        <f>SUM(V14:V21)</f>
        <v>0</v>
      </c>
    </row>
    <row r="23" spans="1:22" ht="3" customHeight="1">
      <c r="A23" s="449"/>
      <c r="B23" s="480"/>
      <c r="C23" s="363"/>
      <c r="D23" s="363"/>
      <c r="E23" s="363"/>
      <c r="F23" s="137"/>
      <c r="G23" s="136"/>
      <c r="H23" s="137"/>
      <c r="I23" s="136"/>
      <c r="J23" s="137"/>
      <c r="K23" s="136"/>
      <c r="L23" s="137"/>
      <c r="M23" s="136"/>
      <c r="N23" s="137"/>
      <c r="O23" s="136"/>
      <c r="P23" s="137"/>
      <c r="Q23" s="136"/>
      <c r="R23" s="137"/>
      <c r="S23" s="136"/>
      <c r="T23" s="133"/>
      <c r="U23" s="137"/>
      <c r="V23" s="138"/>
    </row>
    <row r="24" spans="1:22" ht="16.5" customHeight="1">
      <c r="A24" s="599" t="s">
        <v>95</v>
      </c>
      <c r="B24" s="735" t="s">
        <v>191</v>
      </c>
      <c r="C24" s="371"/>
      <c r="D24" s="355" t="s">
        <v>465</v>
      </c>
      <c r="E24" s="355"/>
      <c r="F24" s="151">
        <f t="shared" si="0"/>
        <v>2550</v>
      </c>
      <c r="G24" s="152">
        <f t="shared" ref="G24:G30" si="5">I24+K24+M24+O24+Q24+S24+V24</f>
        <v>0</v>
      </c>
      <c r="H24" s="155">
        <v>50</v>
      </c>
      <c r="I24" s="18"/>
      <c r="J24" s="153">
        <v>2300</v>
      </c>
      <c r="K24" s="18"/>
      <c r="L24" s="153">
        <v>100</v>
      </c>
      <c r="M24" s="18"/>
      <c r="N24" s="155"/>
      <c r="O24" s="107"/>
      <c r="P24" s="155"/>
      <c r="Q24" s="107"/>
      <c r="R24" s="153">
        <v>50</v>
      </c>
      <c r="S24" s="18"/>
      <c r="T24" s="211" t="s">
        <v>63</v>
      </c>
      <c r="U24" s="331">
        <v>50</v>
      </c>
      <c r="V24" s="18"/>
    </row>
    <row r="25" spans="1:22" ht="16.5" customHeight="1">
      <c r="A25" s="730"/>
      <c r="B25" s="736"/>
      <c r="C25" s="360"/>
      <c r="D25" s="366" t="s">
        <v>475</v>
      </c>
      <c r="E25" s="367"/>
      <c r="F25" s="266">
        <f t="shared" si="0"/>
        <v>550</v>
      </c>
      <c r="G25" s="158">
        <f t="shared" si="5"/>
        <v>0</v>
      </c>
      <c r="H25" s="147"/>
      <c r="I25" s="158"/>
      <c r="J25" s="147"/>
      <c r="K25" s="158"/>
      <c r="L25" s="147"/>
      <c r="M25" s="158"/>
      <c r="N25" s="147">
        <v>100</v>
      </c>
      <c r="O25" s="19"/>
      <c r="P25" s="147">
        <v>450</v>
      </c>
      <c r="Q25" s="19"/>
      <c r="R25" s="147"/>
      <c r="S25" s="158"/>
      <c r="T25" s="149"/>
      <c r="U25" s="194"/>
      <c r="V25" s="158"/>
    </row>
    <row r="26" spans="1:22" ht="16.5" customHeight="1">
      <c r="A26" s="730"/>
      <c r="B26" s="736"/>
      <c r="C26" s="360"/>
      <c r="D26" s="367" t="s">
        <v>466</v>
      </c>
      <c r="E26" s="367"/>
      <c r="F26" s="144">
        <f t="shared" si="0"/>
        <v>1500</v>
      </c>
      <c r="G26" s="158">
        <f t="shared" si="5"/>
        <v>0</v>
      </c>
      <c r="H26" s="147">
        <v>50</v>
      </c>
      <c r="I26" s="19"/>
      <c r="J26" s="147">
        <v>900</v>
      </c>
      <c r="K26" s="19"/>
      <c r="L26" s="147">
        <v>100</v>
      </c>
      <c r="M26" s="19"/>
      <c r="N26" s="147">
        <v>50</v>
      </c>
      <c r="O26" s="19"/>
      <c r="P26" s="146">
        <v>400</v>
      </c>
      <c r="Q26" s="19"/>
      <c r="R26" s="147"/>
      <c r="S26" s="158"/>
      <c r="T26" s="300"/>
      <c r="U26" s="194"/>
      <c r="V26" s="158"/>
    </row>
    <row r="27" spans="1:22" ht="16.5" customHeight="1">
      <c r="A27" s="730"/>
      <c r="B27" s="737"/>
      <c r="C27" s="360"/>
      <c r="D27" s="366" t="s">
        <v>467</v>
      </c>
      <c r="E27" s="367"/>
      <c r="F27" s="144">
        <f t="shared" si="0"/>
        <v>1550</v>
      </c>
      <c r="G27" s="158">
        <f t="shared" si="5"/>
        <v>0</v>
      </c>
      <c r="H27" s="147">
        <v>50</v>
      </c>
      <c r="I27" s="19"/>
      <c r="J27" s="147">
        <v>1100</v>
      </c>
      <c r="K27" s="19"/>
      <c r="L27" s="146">
        <v>50</v>
      </c>
      <c r="M27" s="19"/>
      <c r="N27" s="147">
        <v>50</v>
      </c>
      <c r="O27" s="19"/>
      <c r="P27" s="147">
        <v>250</v>
      </c>
      <c r="Q27" s="19"/>
      <c r="R27" s="147">
        <v>50</v>
      </c>
      <c r="S27" s="19"/>
      <c r="T27" s="149"/>
      <c r="U27" s="194"/>
      <c r="V27" s="158"/>
    </row>
    <row r="28" spans="1:22" ht="16.5" customHeight="1">
      <c r="A28" s="730"/>
      <c r="B28" s="481" t="s">
        <v>53</v>
      </c>
      <c r="C28" s="360"/>
      <c r="D28" s="367" t="s">
        <v>48</v>
      </c>
      <c r="E28" s="367"/>
      <c r="F28" s="144">
        <f t="shared" si="0"/>
        <v>550</v>
      </c>
      <c r="G28" s="158">
        <f t="shared" si="5"/>
        <v>0</v>
      </c>
      <c r="H28" s="147">
        <v>0</v>
      </c>
      <c r="I28" s="158"/>
      <c r="J28" s="146">
        <v>350</v>
      </c>
      <c r="K28" s="19"/>
      <c r="L28" s="147">
        <v>50</v>
      </c>
      <c r="M28" s="19"/>
      <c r="N28" s="147">
        <v>50</v>
      </c>
      <c r="O28" s="19"/>
      <c r="P28" s="147">
        <v>100</v>
      </c>
      <c r="Q28" s="19"/>
      <c r="R28" s="147"/>
      <c r="S28" s="158"/>
      <c r="T28" s="211"/>
      <c r="U28" s="194"/>
      <c r="V28" s="158"/>
    </row>
    <row r="29" spans="1:22" ht="16.5" customHeight="1">
      <c r="A29" s="730"/>
      <c r="B29" s="481" t="s">
        <v>54</v>
      </c>
      <c r="C29" s="360"/>
      <c r="D29" s="383" t="s">
        <v>153</v>
      </c>
      <c r="E29" s="367"/>
      <c r="F29" s="144">
        <f t="shared" si="0"/>
        <v>800</v>
      </c>
      <c r="G29" s="158">
        <f t="shared" si="5"/>
        <v>0</v>
      </c>
      <c r="H29" s="147">
        <v>50</v>
      </c>
      <c r="I29" s="19"/>
      <c r="J29" s="147">
        <v>500</v>
      </c>
      <c r="K29" s="19"/>
      <c r="L29" s="147">
        <v>50</v>
      </c>
      <c r="M29" s="19"/>
      <c r="N29" s="147">
        <v>50</v>
      </c>
      <c r="O29" s="19"/>
      <c r="P29" s="147">
        <v>150</v>
      </c>
      <c r="Q29" s="19"/>
      <c r="R29" s="146"/>
      <c r="S29" s="158"/>
      <c r="T29" s="149"/>
      <c r="U29" s="194"/>
      <c r="V29" s="158"/>
    </row>
    <row r="30" spans="1:22" ht="16.5" customHeight="1">
      <c r="A30" s="730"/>
      <c r="B30" s="482" t="s">
        <v>93</v>
      </c>
      <c r="C30" s="387"/>
      <c r="D30" s="350" t="s">
        <v>49</v>
      </c>
      <c r="E30" s="350"/>
      <c r="F30" s="332">
        <f t="shared" si="0"/>
        <v>350</v>
      </c>
      <c r="G30" s="159">
        <f t="shared" si="5"/>
        <v>0</v>
      </c>
      <c r="H30" s="222"/>
      <c r="I30" s="159"/>
      <c r="J30" s="222">
        <v>250</v>
      </c>
      <c r="K30" s="21"/>
      <c r="L30" s="222">
        <v>50</v>
      </c>
      <c r="M30" s="21"/>
      <c r="N30" s="222"/>
      <c r="O30" s="159"/>
      <c r="P30" s="222">
        <v>50</v>
      </c>
      <c r="Q30" s="21"/>
      <c r="R30" s="222"/>
      <c r="S30" s="159"/>
      <c r="T30" s="305"/>
      <c r="U30" s="329"/>
      <c r="V30" s="159"/>
    </row>
    <row r="31" spans="1:22" ht="16.5" customHeight="1">
      <c r="A31" s="731"/>
      <c r="B31" s="422"/>
      <c r="C31" s="418"/>
      <c r="D31" s="400" t="s">
        <v>110</v>
      </c>
      <c r="E31" s="363"/>
      <c r="F31" s="214">
        <f>SUM(F24:F30)</f>
        <v>7850</v>
      </c>
      <c r="G31" s="131">
        <f>SUM(G24:G30)</f>
        <v>0</v>
      </c>
      <c r="H31" s="132">
        <f t="shared" ref="H31:V31" si="6">SUM(H24:H30)</f>
        <v>200</v>
      </c>
      <c r="I31" s="131">
        <f t="shared" si="6"/>
        <v>0</v>
      </c>
      <c r="J31" s="132">
        <f t="shared" si="6"/>
        <v>5400</v>
      </c>
      <c r="K31" s="131">
        <f t="shared" si="6"/>
        <v>0</v>
      </c>
      <c r="L31" s="132">
        <f t="shared" si="6"/>
        <v>400</v>
      </c>
      <c r="M31" s="131">
        <f t="shared" si="6"/>
        <v>0</v>
      </c>
      <c r="N31" s="132">
        <f t="shared" si="6"/>
        <v>300</v>
      </c>
      <c r="O31" s="131">
        <f t="shared" si="6"/>
        <v>0</v>
      </c>
      <c r="P31" s="132">
        <f t="shared" si="6"/>
        <v>1400</v>
      </c>
      <c r="Q31" s="131">
        <f t="shared" si="6"/>
        <v>0</v>
      </c>
      <c r="R31" s="132">
        <f t="shared" si="6"/>
        <v>100</v>
      </c>
      <c r="S31" s="131">
        <f t="shared" si="6"/>
        <v>0</v>
      </c>
      <c r="T31" s="232"/>
      <c r="U31" s="216">
        <f t="shared" si="6"/>
        <v>50</v>
      </c>
      <c r="V31" s="131">
        <f t="shared" si="6"/>
        <v>0</v>
      </c>
    </row>
    <row r="32" spans="1:22" ht="14.25" customHeight="1">
      <c r="A32" s="391" t="s">
        <v>182</v>
      </c>
      <c r="K32" s="364" t="s">
        <v>443</v>
      </c>
      <c r="L32" s="483"/>
      <c r="M32" s="364"/>
      <c r="N32" s="364"/>
      <c r="O32" s="364"/>
      <c r="P32" s="364"/>
      <c r="Q32" s="364" t="s">
        <v>547</v>
      </c>
      <c r="R32" s="333"/>
      <c r="S32" s="334"/>
      <c r="T32" s="335"/>
      <c r="U32" s="336"/>
      <c r="V32" s="336"/>
    </row>
    <row r="33" spans="1:22" ht="14.25" customHeight="1">
      <c r="A33" s="484"/>
      <c r="K33" s="364" t="s">
        <v>542</v>
      </c>
      <c r="L33" s="364"/>
      <c r="M33" s="364"/>
      <c r="N33" s="431"/>
      <c r="O33" s="431"/>
      <c r="P33" s="431"/>
      <c r="Q33" s="364" t="s">
        <v>463</v>
      </c>
      <c r="R33" s="333"/>
      <c r="S33" s="334"/>
      <c r="T33" s="335"/>
      <c r="U33" s="333"/>
      <c r="V33" s="333"/>
    </row>
    <row r="34" spans="1:22" ht="14.25" customHeight="1">
      <c r="A34" s="484"/>
      <c r="K34" s="364" t="s">
        <v>541</v>
      </c>
      <c r="L34" s="364"/>
      <c r="M34" s="364"/>
      <c r="N34" s="364"/>
      <c r="O34" s="337"/>
      <c r="P34" s="364"/>
      <c r="Q34" s="364" t="s">
        <v>484</v>
      </c>
      <c r="R34" s="333"/>
      <c r="S34" s="334"/>
      <c r="T34" s="335"/>
      <c r="U34" s="333"/>
      <c r="V34" s="333"/>
    </row>
    <row r="35" spans="1:22" ht="14.25" customHeight="1">
      <c r="K35" s="364" t="s">
        <v>543</v>
      </c>
      <c r="L35" s="364"/>
      <c r="M35" s="364"/>
      <c r="N35" s="338"/>
      <c r="O35" s="337"/>
      <c r="P35" s="338"/>
      <c r="Q35" s="364"/>
      <c r="R35" s="338"/>
      <c r="S35" s="334"/>
      <c r="T35" s="335"/>
      <c r="U35" s="333"/>
      <c r="V35" s="333"/>
    </row>
    <row r="36" spans="1:22">
      <c r="K36" s="14"/>
      <c r="L36" s="364"/>
      <c r="M36" s="364"/>
      <c r="N36" s="364"/>
      <c r="O36" s="338"/>
      <c r="P36" s="337"/>
      <c r="Q36" s="338"/>
      <c r="R36" s="337"/>
      <c r="S36" s="338"/>
      <c r="T36" s="334"/>
      <c r="U36" s="335"/>
      <c r="V36" s="333"/>
    </row>
    <row r="37" spans="1:22">
      <c r="L37" s="335"/>
      <c r="M37" s="333"/>
      <c r="N37" s="335"/>
      <c r="O37" s="333"/>
      <c r="P37" s="335"/>
      <c r="Q37" s="333"/>
      <c r="R37" s="335"/>
      <c r="S37" s="333"/>
      <c r="T37" s="334"/>
      <c r="U37" s="335"/>
      <c r="V37" s="333"/>
    </row>
  </sheetData>
  <sheetProtection algorithmName="SHA-512" hashValue="Yf3vAOOnt4M/8Xnb3oLQpp8OVixlfCApbOd8gzjxgp3yWooeIsC/V2RQ1v6wr9usEebkb1rRNWQnu5TEeKgEAg==" saltValue="KA6dmiBgI/+O/cTNXap9Ew==" spinCount="100000" sheet="1" objects="1" scenarios="1" selectLockedCells="1"/>
  <mergeCells count="31">
    <mergeCell ref="S1:V1"/>
    <mergeCell ref="F1:H1"/>
    <mergeCell ref="M1:N1"/>
    <mergeCell ref="L2:N3"/>
    <mergeCell ref="I1:K1"/>
    <mergeCell ref="Q3:R3"/>
    <mergeCell ref="C2:H3"/>
    <mergeCell ref="A24:A31"/>
    <mergeCell ref="B18:B21"/>
    <mergeCell ref="B24:B27"/>
    <mergeCell ref="N4:O4"/>
    <mergeCell ref="A4:B5"/>
    <mergeCell ref="B14:B16"/>
    <mergeCell ref="B6:B8"/>
    <mergeCell ref="A14:A22"/>
    <mergeCell ref="F4:G5"/>
    <mergeCell ref="B9:B10"/>
    <mergeCell ref="H4:I4"/>
    <mergeCell ref="A6:A12"/>
    <mergeCell ref="A2:B2"/>
    <mergeCell ref="J4:K4"/>
    <mergeCell ref="R4:S4"/>
    <mergeCell ref="Q2:R2"/>
    <mergeCell ref="L4:M4"/>
    <mergeCell ref="T5:U5"/>
    <mergeCell ref="C4:E5"/>
    <mergeCell ref="P4:Q4"/>
    <mergeCell ref="S2:V3"/>
    <mergeCell ref="O2:O3"/>
    <mergeCell ref="I2:K3"/>
    <mergeCell ref="T4:V4"/>
  </mergeCells>
  <phoneticPr fontId="2"/>
  <conditionalFormatting sqref="I6:I11 K6:K11 M6:M11 O6:O11 Q6:Q11 S6:S11 V6:V11 I14:I15 K14:K15 M14:M15 O14:O15 Q14:Q15 S14:S15 V14:V15 V17:V25 K17:K31 V28:V31">
    <cfRule type="expression" dxfId="2" priority="3" stopIfTrue="1">
      <formula>H6&lt;I6</formula>
    </cfRule>
  </conditionalFormatting>
  <conditionalFormatting sqref="M17:M31 O17:O31 Q17:Q31 S17:S31 I17:I34">
    <cfRule type="expression" dxfId="1" priority="2" stopIfTrue="1">
      <formula>H17&lt;I17</formula>
    </cfRule>
  </conditionalFormatting>
  <conditionalFormatting sqref="U33:V34">
    <cfRule type="expression" dxfId="0" priority="1" stopIfTrue="1">
      <formula>T33&lt;U33</formula>
    </cfRule>
  </conditionalFormatting>
  <dataValidations count="1">
    <dataValidation imeMode="off" allowBlank="1" showInputMessage="1" showErrorMessage="1" sqref="F17:S31 F6:S15 U6:V15 U17:V31" xr:uid="{4D2485A0-9D3F-4A22-8BE7-A6ACCEB971CB}"/>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表紙 </vt:lpstr>
      <vt:lpstr>合計</vt:lpstr>
      <vt:lpstr>郡山市１</vt:lpstr>
      <vt:lpstr>郡山市２</vt:lpstr>
      <vt:lpstr>須賀川市･田村市・田村郡</vt:lpstr>
      <vt:lpstr>白河市・西白河郡･石川郡･東白川郡</vt:lpstr>
      <vt:lpstr>二本松市･本宮市</vt:lpstr>
      <vt:lpstr>福島1</vt:lpstr>
      <vt:lpstr>福島２･伊達市・伊達郡</vt:lpstr>
      <vt:lpstr>いわき市１</vt:lpstr>
      <vt:lpstr>いわき市２</vt:lpstr>
      <vt:lpstr>南相馬市・相馬市・相馬郡・双葉郡</vt:lpstr>
      <vt:lpstr>会津若松市・河沼郡・南会津郡</vt:lpstr>
      <vt:lpstr>喜多方市・耶麻郡・大沼郡</vt:lpstr>
      <vt:lpstr>いわき市１!Print_Area</vt:lpstr>
      <vt:lpstr>いわき市２!Print_Area</vt:lpstr>
      <vt:lpstr>会津若松市・河沼郡・南会津郡!Print_Area</vt:lpstr>
      <vt:lpstr>喜多方市・耶麻郡・大沼郡!Print_Area</vt:lpstr>
      <vt:lpstr>郡山市１!Print_Area</vt:lpstr>
      <vt:lpstr>郡山市２!Print_Area</vt:lpstr>
      <vt:lpstr>須賀川市･田村市・田村郡!Print_Area</vt:lpstr>
      <vt:lpstr>南相馬市・相馬市・相馬郡・双葉郡!Print_Area</vt:lpstr>
      <vt:lpstr>二本松市･本宮市!Print_Area</vt:lpstr>
      <vt:lpstr>白河市・西白河郡･石川郡･東白川郡!Print_Area</vt:lpstr>
      <vt:lpstr>'表紙 '!Print_Area</vt:lpstr>
      <vt:lpstr>福島1!Print_Area</vt:lpstr>
      <vt:lpstr>福島２･伊達市・伊達郡!Print_Area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saitayukari</dc:creator>
  <cp:lastModifiedBy>白鳥 航</cp:lastModifiedBy>
  <cp:lastPrinted>2026-08-26T05:19:20Z</cp:lastPrinted>
  <dcterms:created xsi:type="dcterms:W3CDTF">1997-01-08T22:48:59Z</dcterms:created>
  <dcterms:modified xsi:type="dcterms:W3CDTF">2026-08-28T02:33:40Z</dcterms:modified>
</cp:coreProperties>
</file>